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iensa\Desktop\"/>
    </mc:Choice>
  </mc:AlternateContent>
  <xr:revisionPtr revIDLastSave="0" documentId="8_{89F637F0-1917-454D-9B2A-7526C5EDD96F}" xr6:coauthVersionLast="45" xr6:coauthVersionMax="45" xr10:uidLastSave="{00000000-0000-0000-0000-000000000000}"/>
  <workbookProtection workbookAlgorithmName="SHA-512" workbookHashValue="+T6U1R+S5ux54JIRYh/vLhSFMlj/ebFayMATOi/KvRFYVs2PayZEXZsTHmCeclF+s3dVCRa34KTTgXOE8rTnCw==" workbookSaltValue="1I0OuYpTuuSPga3Y6fOL+Q==" workbookSpinCount="100000" lockStructure="1"/>
  <bookViews>
    <workbookView xWindow="-120" yWindow="-120" windowWidth="20730" windowHeight="11310" activeTab="4" xr2:uid="{00000000-000D-0000-FFFF-FFFF00000000}"/>
  </bookViews>
  <sheets>
    <sheet name="KetoCal 2.5-1" sheetId="8" r:id="rId1"/>
    <sheet name="KetoCal 3-1 Powder" sheetId="2" r:id="rId2"/>
    <sheet name="KetoCal 3_1 Updated" sheetId="10" r:id="rId3"/>
    <sheet name="KetoCal 4_1 Powder" sheetId="4" r:id="rId4"/>
    <sheet name="KetoCal 4-1 Liquid Unf &amp; Van" sheetId="1" r:id="rId5"/>
    <sheet name="DRI for renovation 2016" sheetId="5" state="hidden" r:id="rId6"/>
    <sheet name="100 kcal Comparison" sheetId="7" state="hidden" r:id="rId7"/>
  </sheets>
  <definedNames>
    <definedName name="_xlnm.Print_Area" localSheetId="1">'KetoCal 3-1 Powder'!$A$1:$Y$50</definedName>
    <definedName name="_xlnm.Print_Area" localSheetId="4">'KetoCal 4-1 Liquid Unf &amp; Van'!$A$1:$AA$50</definedName>
    <definedName name="_xlnm.Print_Titles" localSheetId="1">'KetoCal 3-1 Powder'!$1:$1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47" i="10" l="1"/>
  <c r="N47" i="10"/>
  <c r="G47" i="10"/>
  <c r="T47" i="10" s="1"/>
  <c r="G46" i="10"/>
  <c r="V46" i="10" s="1"/>
  <c r="R45" i="10"/>
  <c r="L45" i="10"/>
  <c r="J45" i="10"/>
  <c r="G45" i="10"/>
  <c r="X45" i="10" s="1"/>
  <c r="V43" i="10"/>
  <c r="P43" i="10"/>
  <c r="N43" i="10"/>
  <c r="L43" i="10"/>
  <c r="G43" i="10"/>
  <c r="J43" i="10" s="1"/>
  <c r="P42" i="10"/>
  <c r="G42" i="10"/>
  <c r="N42" i="10" s="1"/>
  <c r="V40" i="10"/>
  <c r="T40" i="10"/>
  <c r="R40" i="10"/>
  <c r="N40" i="10"/>
  <c r="L40" i="10"/>
  <c r="G40" i="10"/>
  <c r="P40" i="10" s="1"/>
  <c r="V39" i="10"/>
  <c r="N39" i="10"/>
  <c r="G39" i="10"/>
  <c r="T39" i="10" s="1"/>
  <c r="X38" i="10"/>
  <c r="G38" i="10"/>
  <c r="R37" i="10"/>
  <c r="L37" i="10"/>
  <c r="J37" i="10"/>
  <c r="G37" i="10"/>
  <c r="X37" i="10" s="1"/>
  <c r="V35" i="10"/>
  <c r="P35" i="10"/>
  <c r="N35" i="10"/>
  <c r="L35" i="10"/>
  <c r="G35" i="10"/>
  <c r="J35" i="10" s="1"/>
  <c r="P34" i="10"/>
  <c r="G34" i="10"/>
  <c r="N34" i="10" s="1"/>
  <c r="V32" i="10"/>
  <c r="T32" i="10"/>
  <c r="R32" i="10"/>
  <c r="N32" i="10"/>
  <c r="L32" i="10"/>
  <c r="G32" i="10"/>
  <c r="P32" i="10" s="1"/>
  <c r="V31" i="10"/>
  <c r="N31" i="10"/>
  <c r="G31" i="10"/>
  <c r="T31" i="10" s="1"/>
  <c r="G30" i="10"/>
  <c r="R29" i="10"/>
  <c r="L29" i="10"/>
  <c r="J29" i="10"/>
  <c r="G29" i="10"/>
  <c r="X29" i="10" s="1"/>
  <c r="V27" i="10"/>
  <c r="P27" i="10"/>
  <c r="N27" i="10"/>
  <c r="L27" i="10"/>
  <c r="G27" i="10"/>
  <c r="J27" i="10" s="1"/>
  <c r="P26" i="10"/>
  <c r="G26" i="10"/>
  <c r="N26" i="10" s="1"/>
  <c r="V24" i="10"/>
  <c r="T24" i="10"/>
  <c r="R24" i="10"/>
  <c r="N24" i="10"/>
  <c r="L24" i="10"/>
  <c r="G24" i="10"/>
  <c r="P24" i="10" s="1"/>
  <c r="V23" i="10"/>
  <c r="N23" i="10"/>
  <c r="G23" i="10"/>
  <c r="T23" i="10" s="1"/>
  <c r="G22" i="10"/>
  <c r="R21" i="10"/>
  <c r="L21" i="10"/>
  <c r="J21" i="10"/>
  <c r="G21" i="10"/>
  <c r="X21" i="10" s="1"/>
  <c r="V19" i="10"/>
  <c r="P19" i="10"/>
  <c r="N19" i="10"/>
  <c r="L19" i="10"/>
  <c r="G19" i="10"/>
  <c r="J19" i="10" s="1"/>
  <c r="X18" i="10"/>
  <c r="V18" i="10"/>
  <c r="T18" i="10"/>
  <c r="R18" i="10"/>
  <c r="L18" i="10"/>
  <c r="J18" i="10"/>
  <c r="G16" i="10"/>
  <c r="X15" i="10"/>
  <c r="V15" i="10"/>
  <c r="T15" i="10"/>
  <c r="R15" i="10"/>
  <c r="L15" i="10"/>
  <c r="X14" i="10"/>
  <c r="V14" i="10"/>
  <c r="T14" i="10"/>
  <c r="R14" i="10"/>
  <c r="L14" i="10"/>
  <c r="X13" i="10"/>
  <c r="V13" i="10"/>
  <c r="T13" i="10"/>
  <c r="R13" i="10"/>
  <c r="L13" i="10"/>
  <c r="X12" i="10"/>
  <c r="V12" i="10"/>
  <c r="T12" i="10"/>
  <c r="R12" i="10"/>
  <c r="L12" i="10"/>
  <c r="X11" i="10"/>
  <c r="V11" i="10"/>
  <c r="T11" i="10"/>
  <c r="R11" i="10"/>
  <c r="L11" i="10"/>
  <c r="X10" i="10"/>
  <c r="V10" i="10"/>
  <c r="T10" i="10"/>
  <c r="R10" i="10"/>
  <c r="L10" i="10"/>
  <c r="X9" i="10"/>
  <c r="V9" i="10"/>
  <c r="T9" i="10"/>
  <c r="R9" i="10"/>
  <c r="L9" i="10"/>
  <c r="G8" i="10"/>
  <c r="X7" i="10"/>
  <c r="G7" i="10"/>
  <c r="G6" i="10"/>
  <c r="G5" i="10"/>
  <c r="G44" i="10" s="1"/>
  <c r="V22" i="10" l="1"/>
  <c r="P22" i="10"/>
  <c r="T22" i="10"/>
  <c r="R22" i="10"/>
  <c r="N22" i="10"/>
  <c r="L22" i="10"/>
  <c r="J22" i="10"/>
  <c r="X22" i="10"/>
  <c r="V30" i="10"/>
  <c r="P30" i="10"/>
  <c r="T30" i="10"/>
  <c r="R30" i="10"/>
  <c r="N30" i="10"/>
  <c r="L30" i="10"/>
  <c r="J30" i="10"/>
  <c r="X30" i="10"/>
  <c r="J44" i="10"/>
  <c r="X44" i="10"/>
  <c r="V44" i="10"/>
  <c r="T44" i="10"/>
  <c r="R44" i="10"/>
  <c r="P44" i="10"/>
  <c r="N44" i="10"/>
  <c r="L44" i="10"/>
  <c r="V7" i="10"/>
  <c r="T7" i="10"/>
  <c r="R7" i="10"/>
  <c r="N7" i="10"/>
  <c r="L7" i="10"/>
  <c r="J7" i="10"/>
  <c r="P7" i="10"/>
  <c r="V38" i="10"/>
  <c r="P38" i="10"/>
  <c r="T38" i="10"/>
  <c r="R38" i="10"/>
  <c r="N38" i="10"/>
  <c r="L38" i="10"/>
  <c r="J38" i="10"/>
  <c r="X46" i="10"/>
  <c r="X23" i="10"/>
  <c r="R26" i="10"/>
  <c r="X31" i="10"/>
  <c r="R34" i="10"/>
  <c r="X39" i="10"/>
  <c r="R42" i="10"/>
  <c r="J46" i="10"/>
  <c r="X47" i="10"/>
  <c r="R19" i="10"/>
  <c r="N21" i="10"/>
  <c r="J23" i="10"/>
  <c r="X24" i="10"/>
  <c r="T26" i="10"/>
  <c r="R27" i="10"/>
  <c r="N29" i="10"/>
  <c r="J31" i="10"/>
  <c r="X32" i="10"/>
  <c r="T34" i="10"/>
  <c r="R35" i="10"/>
  <c r="N37" i="10"/>
  <c r="J39" i="10"/>
  <c r="X40" i="10"/>
  <c r="T42" i="10"/>
  <c r="R43" i="10"/>
  <c r="N45" i="10"/>
  <c r="L46" i="10"/>
  <c r="J47" i="10"/>
  <c r="T19" i="10"/>
  <c r="P21" i="10"/>
  <c r="L23" i="10"/>
  <c r="J24" i="10"/>
  <c r="G25" i="10"/>
  <c r="V26" i="10"/>
  <c r="T27" i="10"/>
  <c r="P29" i="10"/>
  <c r="L31" i="10"/>
  <c r="J32" i="10"/>
  <c r="G33" i="10"/>
  <c r="V34" i="10"/>
  <c r="T35" i="10"/>
  <c r="P37" i="10"/>
  <c r="L39" i="10"/>
  <c r="J40" i="10"/>
  <c r="G41" i="10"/>
  <c r="V42" i="10"/>
  <c r="T43" i="10"/>
  <c r="P45" i="10"/>
  <c r="N46" i="10"/>
  <c r="L47" i="10"/>
  <c r="X34" i="10"/>
  <c r="X42" i="10"/>
  <c r="P46" i="10"/>
  <c r="X19" i="10"/>
  <c r="T21" i="10"/>
  <c r="P23" i="10"/>
  <c r="J26" i="10"/>
  <c r="X27" i="10"/>
  <c r="T29" i="10"/>
  <c r="P31" i="10"/>
  <c r="J34" i="10"/>
  <c r="X35" i="10"/>
  <c r="T37" i="10"/>
  <c r="P39" i="10"/>
  <c r="J42" i="10"/>
  <c r="X43" i="10"/>
  <c r="T45" i="10"/>
  <c r="R46" i="10"/>
  <c r="P47" i="10"/>
  <c r="G17" i="10"/>
  <c r="G20" i="10"/>
  <c r="V21" i="10"/>
  <c r="R23" i="10"/>
  <c r="L26" i="10"/>
  <c r="G28" i="10"/>
  <c r="V29" i="10"/>
  <c r="R31" i="10"/>
  <c r="L34" i="10"/>
  <c r="G36" i="10"/>
  <c r="V37" i="10"/>
  <c r="R39" i="10"/>
  <c r="L42" i="10"/>
  <c r="V45" i="10"/>
  <c r="T46" i="10"/>
  <c r="R47" i="10"/>
  <c r="X26" i="10"/>
  <c r="H23" i="8"/>
  <c r="H37" i="8"/>
  <c r="H29" i="8"/>
  <c r="H28" i="8"/>
  <c r="H27" i="8"/>
  <c r="H26" i="8"/>
  <c r="H25" i="8"/>
  <c r="H24" i="8"/>
  <c r="H22" i="8"/>
  <c r="H21" i="8"/>
  <c r="H30" i="8"/>
  <c r="H47" i="8"/>
  <c r="H46" i="8"/>
  <c r="H45" i="8"/>
  <c r="H42" i="8"/>
  <c r="H40" i="8"/>
  <c r="H39" i="8"/>
  <c r="H38" i="8"/>
  <c r="H35" i="8"/>
  <c r="H36" i="8"/>
  <c r="H34" i="8"/>
  <c r="H33" i="8"/>
  <c r="H17" i="8"/>
  <c r="H19" i="8"/>
  <c r="H20" i="8"/>
  <c r="H31" i="8"/>
  <c r="H32" i="8"/>
  <c r="H41" i="8"/>
  <c r="H43" i="8"/>
  <c r="H44" i="8"/>
  <c r="H8" i="8"/>
  <c r="H7" i="8"/>
  <c r="H5" i="8"/>
  <c r="AH18" i="8"/>
  <c r="AF18" i="8"/>
  <c r="AH17" i="8"/>
  <c r="AF17" i="8"/>
  <c r="AH15" i="8"/>
  <c r="AF15" i="8"/>
  <c r="AH14" i="8"/>
  <c r="AF14" i="8"/>
  <c r="AH13" i="8"/>
  <c r="AF13" i="8"/>
  <c r="AH12" i="8"/>
  <c r="AF12" i="8"/>
  <c r="AH11" i="8"/>
  <c r="AF11" i="8"/>
  <c r="AH10" i="8"/>
  <c r="AF10" i="8"/>
  <c r="AH9" i="8"/>
  <c r="AF9" i="8"/>
  <c r="AH7" i="8"/>
  <c r="AF7" i="8"/>
  <c r="AD18" i="8"/>
  <c r="AB18" i="8"/>
  <c r="AD17" i="8"/>
  <c r="AB17" i="8"/>
  <c r="AD15" i="8"/>
  <c r="AB15" i="8"/>
  <c r="AD14" i="8"/>
  <c r="AB14" i="8"/>
  <c r="AD13" i="8"/>
  <c r="AB13" i="8"/>
  <c r="AD12" i="8"/>
  <c r="AB12" i="8"/>
  <c r="AD11" i="8"/>
  <c r="AB11" i="8"/>
  <c r="AD10" i="8"/>
  <c r="AB10" i="8"/>
  <c r="AD9" i="8"/>
  <c r="AB9" i="8"/>
  <c r="AD7" i="8"/>
  <c r="AB7" i="8"/>
  <c r="Z18" i="8"/>
  <c r="X18" i="8"/>
  <c r="V18" i="8"/>
  <c r="T18" i="8"/>
  <c r="N18" i="8"/>
  <c r="L18" i="8"/>
  <c r="H16" i="8"/>
  <c r="Z15" i="8"/>
  <c r="X15" i="8"/>
  <c r="V15" i="8"/>
  <c r="T15" i="8"/>
  <c r="N15" i="8"/>
  <c r="Z14" i="8"/>
  <c r="X14" i="8"/>
  <c r="V14" i="8"/>
  <c r="T14" i="8"/>
  <c r="N14" i="8"/>
  <c r="Z13" i="8"/>
  <c r="X13" i="8"/>
  <c r="V13" i="8"/>
  <c r="T13" i="8"/>
  <c r="N13" i="8"/>
  <c r="H13" i="8"/>
  <c r="Z12" i="8"/>
  <c r="X12" i="8"/>
  <c r="V12" i="8"/>
  <c r="T12" i="8"/>
  <c r="N12" i="8"/>
  <c r="H12" i="8"/>
  <c r="Z11" i="8"/>
  <c r="X11" i="8"/>
  <c r="V11" i="8"/>
  <c r="T11" i="8"/>
  <c r="N11" i="8"/>
  <c r="H11" i="8"/>
  <c r="Z10" i="8"/>
  <c r="X10" i="8"/>
  <c r="V10" i="8"/>
  <c r="T10" i="8"/>
  <c r="N10" i="8"/>
  <c r="Z9" i="8"/>
  <c r="X9" i="8"/>
  <c r="V9" i="8"/>
  <c r="T9" i="8"/>
  <c r="N9" i="8"/>
  <c r="J6" i="8"/>
  <c r="I6" i="8"/>
  <c r="I5" i="8"/>
  <c r="G5" i="4"/>
  <c r="G19" i="4" s="1"/>
  <c r="W18" i="4"/>
  <c r="U18" i="4"/>
  <c r="S18" i="4"/>
  <c r="Q18" i="4"/>
  <c r="K18" i="4"/>
  <c r="I18" i="4"/>
  <c r="W15" i="4"/>
  <c r="U15" i="4"/>
  <c r="S15" i="4"/>
  <c r="Q15" i="4"/>
  <c r="K15" i="4"/>
  <c r="W14" i="4"/>
  <c r="U14" i="4"/>
  <c r="S14" i="4"/>
  <c r="Q14" i="4"/>
  <c r="K14" i="4"/>
  <c r="W13" i="4"/>
  <c r="U13" i="4"/>
  <c r="S13" i="4"/>
  <c r="Q13" i="4"/>
  <c r="K13" i="4"/>
  <c r="W12" i="4"/>
  <c r="U12" i="4"/>
  <c r="S12" i="4"/>
  <c r="Q12" i="4"/>
  <c r="K12" i="4"/>
  <c r="W11" i="4"/>
  <c r="U11" i="4"/>
  <c r="S11" i="4"/>
  <c r="Q11" i="4"/>
  <c r="K11" i="4"/>
  <c r="W10" i="4"/>
  <c r="U10" i="4"/>
  <c r="S10" i="4"/>
  <c r="Q10" i="4"/>
  <c r="K10" i="4"/>
  <c r="W9" i="4"/>
  <c r="U9" i="4"/>
  <c r="S9" i="4"/>
  <c r="Q9" i="4"/>
  <c r="K9" i="4"/>
  <c r="G6" i="4"/>
  <c r="H5" i="1"/>
  <c r="I5" i="1"/>
  <c r="I6" i="1"/>
  <c r="J6" i="1"/>
  <c r="H7" i="1"/>
  <c r="H8" i="1"/>
  <c r="N9" i="1"/>
  <c r="T9" i="1"/>
  <c r="V9" i="1"/>
  <c r="X9" i="1"/>
  <c r="Z9" i="1"/>
  <c r="N10" i="1"/>
  <c r="T10" i="1"/>
  <c r="V10" i="1"/>
  <c r="X10" i="1"/>
  <c r="Z10" i="1"/>
  <c r="H11" i="1"/>
  <c r="N11" i="1"/>
  <c r="T11" i="1"/>
  <c r="V11" i="1"/>
  <c r="X11" i="1"/>
  <c r="Z11" i="1"/>
  <c r="H12" i="1"/>
  <c r="N12" i="1"/>
  <c r="T12" i="1"/>
  <c r="V12" i="1"/>
  <c r="X12" i="1"/>
  <c r="Z12" i="1"/>
  <c r="H13" i="1"/>
  <c r="N13" i="1"/>
  <c r="T13" i="1"/>
  <c r="V13" i="1"/>
  <c r="X13" i="1"/>
  <c r="Z13" i="1"/>
  <c r="N14" i="1"/>
  <c r="T14" i="1"/>
  <c r="V14" i="1"/>
  <c r="X14" i="1"/>
  <c r="Z14" i="1"/>
  <c r="N15" i="1"/>
  <c r="T15" i="1"/>
  <c r="V15" i="1"/>
  <c r="X15" i="1"/>
  <c r="Z15" i="1"/>
  <c r="H16" i="1"/>
  <c r="L18" i="1"/>
  <c r="N18" i="1"/>
  <c r="T18" i="1"/>
  <c r="V18" i="1"/>
  <c r="X18" i="1"/>
  <c r="Z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G5" i="2"/>
  <c r="G25" i="2" s="1"/>
  <c r="G6" i="2"/>
  <c r="H6" i="2"/>
  <c r="L9" i="2"/>
  <c r="R9" i="2"/>
  <c r="T9" i="2"/>
  <c r="V9" i="2"/>
  <c r="X9" i="2"/>
  <c r="L10" i="2"/>
  <c r="R10" i="2"/>
  <c r="T10" i="2"/>
  <c r="V10" i="2"/>
  <c r="X10" i="2"/>
  <c r="L11" i="2"/>
  <c r="R11" i="2"/>
  <c r="T11" i="2"/>
  <c r="V11" i="2"/>
  <c r="X11" i="2"/>
  <c r="L12" i="2"/>
  <c r="R12" i="2"/>
  <c r="T12" i="2"/>
  <c r="V12" i="2"/>
  <c r="X12" i="2"/>
  <c r="L13" i="2"/>
  <c r="R13" i="2"/>
  <c r="T13" i="2"/>
  <c r="V13" i="2"/>
  <c r="X13" i="2"/>
  <c r="L14" i="2"/>
  <c r="R14" i="2"/>
  <c r="T14" i="2"/>
  <c r="V14" i="2"/>
  <c r="X14" i="2"/>
  <c r="L15" i="2"/>
  <c r="R15" i="2"/>
  <c r="T15" i="2"/>
  <c r="V15" i="2"/>
  <c r="X15" i="2"/>
  <c r="J18" i="2"/>
  <c r="L18" i="2"/>
  <c r="R18" i="2"/>
  <c r="T18" i="2"/>
  <c r="V18" i="2"/>
  <c r="X18" i="2"/>
  <c r="G28" i="2"/>
  <c r="X28" i="2" s="1"/>
  <c r="G42" i="2"/>
  <c r="L42" i="2" s="1"/>
  <c r="G27" i="4"/>
  <c r="U27" i="4" s="1"/>
  <c r="G31" i="4"/>
  <c r="W31" i="4" s="1"/>
  <c r="G30" i="4"/>
  <c r="I30" i="4" s="1"/>
  <c r="G40" i="4"/>
  <c r="M40" i="4" s="1"/>
  <c r="G41" i="4"/>
  <c r="K41" i="4" s="1"/>
  <c r="G42" i="4"/>
  <c r="U42" i="4" s="1"/>
  <c r="G26" i="2"/>
  <c r="J26" i="2" s="1"/>
  <c r="G43" i="2"/>
  <c r="P43" i="2" s="1"/>
  <c r="M30" i="4"/>
  <c r="G20" i="4"/>
  <c r="W20" i="4" s="1"/>
  <c r="G33" i="4"/>
  <c r="G8" i="4"/>
  <c r="G45" i="4"/>
  <c r="I45" i="4" s="1"/>
  <c r="G39" i="4"/>
  <c r="O39" i="4" s="1"/>
  <c r="G7" i="4"/>
  <c r="O7" i="4" s="1"/>
  <c r="G38" i="4"/>
  <c r="Q38" i="4"/>
  <c r="G22" i="4"/>
  <c r="W22" i="4" s="1"/>
  <c r="W30" i="4"/>
  <c r="G44" i="4"/>
  <c r="O44" i="4" s="1"/>
  <c r="G17" i="4"/>
  <c r="S17" i="4" s="1"/>
  <c r="G34" i="4"/>
  <c r="W34" i="4" s="1"/>
  <c r="G29" i="4"/>
  <c r="S29" i="4" s="1"/>
  <c r="G26" i="4"/>
  <c r="M26" i="4" s="1"/>
  <c r="G35" i="4"/>
  <c r="I35" i="4" s="1"/>
  <c r="G37" i="4"/>
  <c r="S37" i="4" s="1"/>
  <c r="W7" i="4"/>
  <c r="Q35" i="4"/>
  <c r="I38" i="4"/>
  <c r="Q39" i="4"/>
  <c r="W39" i="4"/>
  <c r="K39" i="4"/>
  <c r="O29" i="4"/>
  <c r="K19" i="4"/>
  <c r="O19" i="4"/>
  <c r="U19" i="4"/>
  <c r="I19" i="4"/>
  <c r="S19" i="4"/>
  <c r="Q19" i="4"/>
  <c r="M19" i="4"/>
  <c r="W19" i="4"/>
  <c r="U39" i="4"/>
  <c r="K38" i="4"/>
  <c r="I34" i="4"/>
  <c r="U30" i="4"/>
  <c r="G25" i="4"/>
  <c r="G32" i="4"/>
  <c r="K32" i="4" s="1"/>
  <c r="O30" i="4"/>
  <c r="M27" i="4"/>
  <c r="G16" i="4"/>
  <c r="G43" i="4"/>
  <c r="G28" i="4"/>
  <c r="K28" i="4" s="1"/>
  <c r="G21" i="4"/>
  <c r="O21" i="4" s="1"/>
  <c r="Q29" i="4"/>
  <c r="I39" i="4"/>
  <c r="W38" i="4"/>
  <c r="U34" i="4"/>
  <c r="K42" i="4"/>
  <c r="S38" i="4"/>
  <c r="S34" i="4"/>
  <c r="I29" i="4"/>
  <c r="S39" i="4"/>
  <c r="U38" i="4"/>
  <c r="Q34" i="4"/>
  <c r="K30" i="4"/>
  <c r="S42" i="4"/>
  <c r="K29" i="4"/>
  <c r="M39" i="4"/>
  <c r="O38" i="4"/>
  <c r="G47" i="4"/>
  <c r="Q47" i="4" s="1"/>
  <c r="G23" i="4"/>
  <c r="U23" i="4" s="1"/>
  <c r="I42" i="4"/>
  <c r="G24" i="4"/>
  <c r="Q24" i="4" s="1"/>
  <c r="G46" i="4"/>
  <c r="M38" i="4"/>
  <c r="W27" i="4"/>
  <c r="Q30" i="4"/>
  <c r="Q27" i="4"/>
  <c r="S30" i="4"/>
  <c r="G22" i="2"/>
  <c r="L22" i="2" s="1"/>
  <c r="W24" i="4"/>
  <c r="M24" i="4"/>
  <c r="O24" i="4"/>
  <c r="U24" i="4"/>
  <c r="S24" i="4"/>
  <c r="K24" i="4"/>
  <c r="M28" i="4"/>
  <c r="Q28" i="4"/>
  <c r="U28" i="4"/>
  <c r="O28" i="4"/>
  <c r="S43" i="4"/>
  <c r="I25" i="4"/>
  <c r="U46" i="4"/>
  <c r="W21" i="4"/>
  <c r="I17" i="4" l="1"/>
  <c r="I47" i="4"/>
  <c r="W44" i="4"/>
  <c r="I44" i="4"/>
  <c r="I41" i="4"/>
  <c r="S44" i="4"/>
  <c r="Q44" i="4"/>
  <c r="K45" i="4"/>
  <c r="U44" i="4"/>
  <c r="M32" i="4"/>
  <c r="I32" i="4"/>
  <c r="I24" i="4"/>
  <c r="O40" i="4"/>
  <c r="M44" i="4"/>
  <c r="O17" i="4"/>
  <c r="O32" i="4"/>
  <c r="M41" i="4"/>
  <c r="Q45" i="4"/>
  <c r="U17" i="4"/>
  <c r="K44" i="4"/>
  <c r="K17" i="4"/>
  <c r="G39" i="2"/>
  <c r="G34" i="2"/>
  <c r="N34" i="2" s="1"/>
  <c r="G30" i="2"/>
  <c r="V30" i="2" s="1"/>
  <c r="G17" i="2"/>
  <c r="G38" i="2"/>
  <c r="G7" i="2"/>
  <c r="X26" i="2"/>
  <c r="J22" i="2"/>
  <c r="L26" i="2"/>
  <c r="G32" i="2"/>
  <c r="T32" i="2" s="1"/>
  <c r="G19" i="2"/>
  <c r="K20" i="4"/>
  <c r="Q32" i="4"/>
  <c r="S28" i="4"/>
  <c r="U47" i="4"/>
  <c r="O34" i="4"/>
  <c r="Q7" i="4"/>
  <c r="M20" i="4"/>
  <c r="O20" i="4"/>
  <c r="K7" i="4"/>
  <c r="W41" i="4"/>
  <c r="S7" i="4"/>
  <c r="W47" i="4"/>
  <c r="O35" i="4"/>
  <c r="I27" i="4"/>
  <c r="K27" i="4"/>
  <c r="U32" i="4"/>
  <c r="W28" i="4"/>
  <c r="M7" i="4"/>
  <c r="S27" i="4"/>
  <c r="Q42" i="4"/>
  <c r="U7" i="4"/>
  <c r="I7" i="4"/>
  <c r="S32" i="4"/>
  <c r="O31" i="4"/>
  <c r="M47" i="4"/>
  <c r="M23" i="4"/>
  <c r="W32" i="4"/>
  <c r="I28" i="4"/>
  <c r="U35" i="4"/>
  <c r="O27" i="4"/>
  <c r="W35" i="4"/>
  <c r="M35" i="4"/>
  <c r="O42" i="4"/>
  <c r="K35" i="4"/>
  <c r="M31" i="4"/>
  <c r="W42" i="4"/>
  <c r="I20" i="4"/>
  <c r="O26" i="4"/>
  <c r="S35" i="4"/>
  <c r="I31" i="4"/>
  <c r="P25" i="10"/>
  <c r="J25" i="10"/>
  <c r="N25" i="10"/>
  <c r="L25" i="10"/>
  <c r="X25" i="10"/>
  <c r="V25" i="10"/>
  <c r="T25" i="10"/>
  <c r="R25" i="10"/>
  <c r="J20" i="10"/>
  <c r="T20" i="10"/>
  <c r="X20" i="10"/>
  <c r="V20" i="10"/>
  <c r="R20" i="10"/>
  <c r="P20" i="10"/>
  <c r="N20" i="10"/>
  <c r="L20" i="10"/>
  <c r="J17" i="10"/>
  <c r="X17" i="10"/>
  <c r="V17" i="10"/>
  <c r="R17" i="10"/>
  <c r="P17" i="10"/>
  <c r="N17" i="10"/>
  <c r="T17" i="10"/>
  <c r="L17" i="10"/>
  <c r="P41" i="10"/>
  <c r="N41" i="10"/>
  <c r="L41" i="10"/>
  <c r="J41" i="10"/>
  <c r="X41" i="10"/>
  <c r="V41" i="10"/>
  <c r="T41" i="10"/>
  <c r="R41" i="10"/>
  <c r="J36" i="10"/>
  <c r="X36" i="10"/>
  <c r="V36" i="10"/>
  <c r="T36" i="10"/>
  <c r="R36" i="10"/>
  <c r="P36" i="10"/>
  <c r="N36" i="10"/>
  <c r="L36" i="10"/>
  <c r="J28" i="10"/>
  <c r="X28" i="10"/>
  <c r="V28" i="10"/>
  <c r="T28" i="10"/>
  <c r="R28" i="10"/>
  <c r="P28" i="10"/>
  <c r="N28" i="10"/>
  <c r="L28" i="10"/>
  <c r="S26" i="4"/>
  <c r="U26" i="4"/>
  <c r="L38" i="2"/>
  <c r="N22" i="2"/>
  <c r="Q23" i="4"/>
  <c r="S47" i="4"/>
  <c r="R7" i="2"/>
  <c r="Q41" i="4"/>
  <c r="O41" i="4"/>
  <c r="O22" i="4"/>
  <c r="M17" i="4"/>
  <c r="U20" i="4"/>
  <c r="Q17" i="4"/>
  <c r="Q26" i="4"/>
  <c r="R34" i="2"/>
  <c r="G23" i="2"/>
  <c r="M42" i="4"/>
  <c r="S31" i="4"/>
  <c r="G27" i="2"/>
  <c r="P27" i="2" s="1"/>
  <c r="K23" i="4"/>
  <c r="W23" i="4"/>
  <c r="O47" i="4"/>
  <c r="T39" i="2"/>
  <c r="K40" i="4"/>
  <c r="S40" i="4"/>
  <c r="S41" i="4"/>
  <c r="Q40" i="4"/>
  <c r="S20" i="4"/>
  <c r="W17" i="4"/>
  <c r="I26" i="4"/>
  <c r="Q37" i="4"/>
  <c r="G31" i="2"/>
  <c r="T31" i="2" s="1"/>
  <c r="U31" i="4"/>
  <c r="R26" i="2"/>
  <c r="G44" i="2"/>
  <c r="X44" i="2" s="1"/>
  <c r="O23" i="4"/>
  <c r="M29" i="4"/>
  <c r="T38" i="2"/>
  <c r="W29" i="4"/>
  <c r="L7" i="2"/>
  <c r="V26" i="2"/>
  <c r="P26" i="2"/>
  <c r="I23" i="4"/>
  <c r="X22" i="2"/>
  <c r="S23" i="4"/>
  <c r="N39" i="2"/>
  <c r="R38" i="2"/>
  <c r="N26" i="2"/>
  <c r="I37" i="4"/>
  <c r="U41" i="4"/>
  <c r="Q31" i="4"/>
  <c r="Q20" i="4"/>
  <c r="W26" i="4"/>
  <c r="U29" i="4"/>
  <c r="V38" i="2"/>
  <c r="N7" i="2"/>
  <c r="N42" i="2"/>
  <c r="G29" i="2"/>
  <c r="P28" i="2"/>
  <c r="G8" i="2"/>
  <c r="G36" i="4"/>
  <c r="N38" i="2"/>
  <c r="R22" i="2"/>
  <c r="V7" i="2"/>
  <c r="U22" i="4"/>
  <c r="K31" i="4"/>
  <c r="Q22" i="4"/>
  <c r="U40" i="4"/>
  <c r="K26" i="4"/>
  <c r="X38" i="2"/>
  <c r="G45" i="2"/>
  <c r="X7" i="2"/>
  <c r="G35" i="2"/>
  <c r="X35" i="2" s="1"/>
  <c r="J28" i="2"/>
  <c r="G40" i="2"/>
  <c r="G46" i="2"/>
  <c r="L25" i="2"/>
  <c r="N25" i="2"/>
  <c r="J43" i="2"/>
  <c r="P7" i="2"/>
  <c r="R42" i="2"/>
  <c r="G16" i="2"/>
  <c r="G47" i="2"/>
  <c r="G21" i="2"/>
  <c r="V21" i="2" s="1"/>
  <c r="G20" i="2"/>
  <c r="V43" i="2"/>
  <c r="G24" i="2"/>
  <c r="N31" i="2"/>
  <c r="P22" i="2"/>
  <c r="P39" i="2"/>
  <c r="G36" i="2"/>
  <c r="L36" i="2" s="1"/>
  <c r="G41" i="2"/>
  <c r="X41" i="2" s="1"/>
  <c r="T22" i="2"/>
  <c r="L34" i="2"/>
  <c r="T26" i="2"/>
  <c r="L39" i="2"/>
  <c r="V28" i="2"/>
  <c r="G37" i="2"/>
  <c r="G33" i="2"/>
  <c r="T42" i="2"/>
  <c r="P42" i="2"/>
  <c r="I31" i="8"/>
  <c r="L31" i="8" s="1"/>
  <c r="I25" i="8"/>
  <c r="AD25" i="8" s="1"/>
  <c r="I46" i="8"/>
  <c r="L46" i="8" s="1"/>
  <c r="W46" i="4"/>
  <c r="Q46" i="4"/>
  <c r="O46" i="4"/>
  <c r="S46" i="4"/>
  <c r="M46" i="4"/>
  <c r="I46" i="4"/>
  <c r="M43" i="4"/>
  <c r="W43" i="4"/>
  <c r="O43" i="4"/>
  <c r="K43" i="4"/>
  <c r="I43" i="4"/>
  <c r="U43" i="4"/>
  <c r="O25" i="4"/>
  <c r="M25" i="4"/>
  <c r="Q25" i="4"/>
  <c r="K25" i="4"/>
  <c r="S25" i="4"/>
  <c r="U25" i="4"/>
  <c r="T44" i="2"/>
  <c r="J44" i="2"/>
  <c r="I28" i="1"/>
  <c r="I46" i="1"/>
  <c r="I27" i="1"/>
  <c r="I26" i="1"/>
  <c r="I40" i="1"/>
  <c r="I8" i="1"/>
  <c r="I21" i="1"/>
  <c r="I7" i="1"/>
  <c r="I45" i="1"/>
  <c r="I37" i="1"/>
  <c r="I44" i="1"/>
  <c r="I34" i="1"/>
  <c r="I36" i="1"/>
  <c r="I33" i="1"/>
  <c r="I24" i="1"/>
  <c r="I32" i="1"/>
  <c r="I19" i="1"/>
  <c r="I29" i="1"/>
  <c r="I25" i="1"/>
  <c r="I38" i="1"/>
  <c r="I31" i="1"/>
  <c r="I20" i="1"/>
  <c r="I43" i="1"/>
  <c r="I23" i="1"/>
  <c r="I30" i="1"/>
  <c r="I41" i="1"/>
  <c r="I22" i="1"/>
  <c r="I39" i="1"/>
  <c r="I47" i="1"/>
  <c r="I16" i="1"/>
  <c r="I42" i="1"/>
  <c r="I17" i="1"/>
  <c r="I35" i="1"/>
  <c r="K46" i="4"/>
  <c r="W25" i="4"/>
  <c r="L17" i="2"/>
  <c r="N17" i="2"/>
  <c r="J17" i="2"/>
  <c r="P17" i="2"/>
  <c r="V17" i="2"/>
  <c r="R17" i="2"/>
  <c r="Q43" i="4"/>
  <c r="M21" i="4"/>
  <c r="S21" i="4"/>
  <c r="I21" i="4"/>
  <c r="Q21" i="4"/>
  <c r="K21" i="4"/>
  <c r="U21" i="4"/>
  <c r="L44" i="2"/>
  <c r="R32" i="2"/>
  <c r="N32" i="2"/>
  <c r="P32" i="2"/>
  <c r="I22" i="8"/>
  <c r="I40" i="8"/>
  <c r="I42" i="8"/>
  <c r="I30" i="8"/>
  <c r="I43" i="8"/>
  <c r="I23" i="8"/>
  <c r="I7" i="8"/>
  <c r="I39" i="8"/>
  <c r="I19" i="8"/>
  <c r="I27" i="8"/>
  <c r="I35" i="8"/>
  <c r="I36" i="8"/>
  <c r="I32" i="8"/>
  <c r="I44" i="8"/>
  <c r="I33" i="8"/>
  <c r="I17" i="8"/>
  <c r="I41" i="8"/>
  <c r="I38" i="8"/>
  <c r="I8" i="8"/>
  <c r="I47" i="8"/>
  <c r="I34" i="8"/>
  <c r="I24" i="8"/>
  <c r="I29" i="8"/>
  <c r="V22" i="2"/>
  <c r="K47" i="4"/>
  <c r="U37" i="4"/>
  <c r="I26" i="8"/>
  <c r="I16" i="8"/>
  <c r="M34" i="4"/>
  <c r="K34" i="4"/>
  <c r="J21" i="2"/>
  <c r="N21" i="2"/>
  <c r="R21" i="2"/>
  <c r="L21" i="2"/>
  <c r="X32" i="2"/>
  <c r="V32" i="2"/>
  <c r="I45" i="8"/>
  <c r="V36" i="2"/>
  <c r="J36" i="2"/>
  <c r="X36" i="2"/>
  <c r="T36" i="2"/>
  <c r="I28" i="8"/>
  <c r="I21" i="8"/>
  <c r="U45" i="4"/>
  <c r="S45" i="4"/>
  <c r="W45" i="4"/>
  <c r="O45" i="4"/>
  <c r="M45" i="4"/>
  <c r="V31" i="2"/>
  <c r="L31" i="2"/>
  <c r="R31" i="2"/>
  <c r="J31" i="2"/>
  <c r="P31" i="2"/>
  <c r="K37" i="4"/>
  <c r="M37" i="4"/>
  <c r="W37" i="4"/>
  <c r="O37" i="4"/>
  <c r="I20" i="8"/>
  <c r="M22" i="4"/>
  <c r="I22" i="4"/>
  <c r="S22" i="4"/>
  <c r="K22" i="4"/>
  <c r="L43" i="2"/>
  <c r="X43" i="2"/>
  <c r="T43" i="2"/>
  <c r="R43" i="2"/>
  <c r="N43" i="2"/>
  <c r="I37" i="8"/>
  <c r="P25" i="2"/>
  <c r="J25" i="2"/>
  <c r="V25" i="2"/>
  <c r="T25" i="2"/>
  <c r="R25" i="2"/>
  <c r="X25" i="2"/>
  <c r="W40" i="4"/>
  <c r="X42" i="2"/>
  <c r="I40" i="4"/>
  <c r="L28" i="2"/>
  <c r="N28" i="2"/>
  <c r="T28" i="2"/>
  <c r="R28" i="2"/>
  <c r="J42" i="2"/>
  <c r="V42" i="2"/>
  <c r="P29" i="2"/>
  <c r="L27" i="2" l="1"/>
  <c r="V44" i="2"/>
  <c r="V34" i="2"/>
  <c r="T27" i="2"/>
  <c r="R27" i="2"/>
  <c r="X34" i="2"/>
  <c r="T30" i="2"/>
  <c r="T7" i="2"/>
  <c r="J7" i="2"/>
  <c r="X19" i="2"/>
  <c r="N19" i="2"/>
  <c r="V19" i="2"/>
  <c r="L19" i="2"/>
  <c r="P44" i="2"/>
  <c r="L32" i="2"/>
  <c r="R44" i="2"/>
  <c r="X27" i="2"/>
  <c r="X31" i="2"/>
  <c r="T34" i="2"/>
  <c r="J38" i="2"/>
  <c r="P38" i="2"/>
  <c r="J19" i="2"/>
  <c r="R19" i="2"/>
  <c r="J32" i="2"/>
  <c r="N44" i="2"/>
  <c r="N27" i="2"/>
  <c r="T17" i="2"/>
  <c r="X17" i="2"/>
  <c r="P30" i="2"/>
  <c r="R30" i="2"/>
  <c r="X30" i="2"/>
  <c r="N30" i="2"/>
  <c r="J30" i="2"/>
  <c r="L30" i="2"/>
  <c r="T19" i="2"/>
  <c r="V27" i="2"/>
  <c r="J35" i="2"/>
  <c r="J34" i="2"/>
  <c r="P34" i="2"/>
  <c r="J27" i="2"/>
  <c r="P19" i="2"/>
  <c r="V39" i="2"/>
  <c r="J39" i="2"/>
  <c r="R39" i="2"/>
  <c r="X39" i="2"/>
  <c r="R46" i="2"/>
  <c r="N46" i="2"/>
  <c r="T46" i="2"/>
  <c r="X46" i="2"/>
  <c r="L46" i="2"/>
  <c r="J46" i="2"/>
  <c r="P46" i="2"/>
  <c r="V46" i="2"/>
  <c r="L23" i="2"/>
  <c r="N23" i="2"/>
  <c r="J23" i="2"/>
  <c r="V23" i="2"/>
  <c r="X23" i="2"/>
  <c r="R23" i="2"/>
  <c r="T23" i="2"/>
  <c r="P23" i="2"/>
  <c r="R40" i="2"/>
  <c r="N40" i="2"/>
  <c r="T40" i="2"/>
  <c r="J40" i="2"/>
  <c r="X40" i="2"/>
  <c r="P40" i="2"/>
  <c r="V40" i="2"/>
  <c r="AF25" i="8"/>
  <c r="P35" i="2"/>
  <c r="R35" i="2"/>
  <c r="V35" i="2"/>
  <c r="L35" i="2"/>
  <c r="T35" i="2"/>
  <c r="N35" i="2"/>
  <c r="X29" i="2"/>
  <c r="T29" i="2"/>
  <c r="N29" i="2"/>
  <c r="J29" i="2"/>
  <c r="R29" i="2"/>
  <c r="L29" i="2"/>
  <c r="V45" i="2"/>
  <c r="L45" i="2"/>
  <c r="N45" i="2"/>
  <c r="T45" i="2"/>
  <c r="R45" i="2"/>
  <c r="X45" i="2"/>
  <c r="P45" i="2"/>
  <c r="J45" i="2"/>
  <c r="V29" i="2"/>
  <c r="L40" i="2"/>
  <c r="U36" i="4"/>
  <c r="M36" i="4"/>
  <c r="W36" i="4"/>
  <c r="S36" i="4"/>
  <c r="K36" i="4"/>
  <c r="I36" i="4"/>
  <c r="Q36" i="4"/>
  <c r="O36" i="4"/>
  <c r="V25" i="8"/>
  <c r="AH31" i="8"/>
  <c r="J47" i="2"/>
  <c r="R47" i="2"/>
  <c r="P47" i="2"/>
  <c r="L47" i="2"/>
  <c r="N47" i="2"/>
  <c r="V47" i="2"/>
  <c r="T47" i="2"/>
  <c r="X47" i="2"/>
  <c r="R24" i="2"/>
  <c r="X24" i="2"/>
  <c r="J24" i="2"/>
  <c r="N24" i="2"/>
  <c r="V24" i="2"/>
  <c r="L24" i="2"/>
  <c r="P24" i="2"/>
  <c r="T24" i="2"/>
  <c r="T37" i="2"/>
  <c r="R37" i="2"/>
  <c r="X37" i="2"/>
  <c r="V37" i="2"/>
  <c r="L37" i="2"/>
  <c r="P37" i="2"/>
  <c r="J37" i="2"/>
  <c r="N37" i="2"/>
  <c r="N41" i="2"/>
  <c r="L41" i="2"/>
  <c r="V41" i="2"/>
  <c r="P41" i="2"/>
  <c r="J41" i="2"/>
  <c r="R41" i="2"/>
  <c r="P36" i="2"/>
  <c r="R36" i="2"/>
  <c r="N36" i="2"/>
  <c r="J20" i="2"/>
  <c r="N20" i="2"/>
  <c r="X20" i="2"/>
  <c r="T20" i="2"/>
  <c r="L20" i="2"/>
  <c r="P20" i="2"/>
  <c r="R20" i="2"/>
  <c r="V20" i="2"/>
  <c r="P21" i="2"/>
  <c r="X21" i="2"/>
  <c r="T21" i="2"/>
  <c r="T41" i="2"/>
  <c r="AB25" i="8"/>
  <c r="R25" i="8"/>
  <c r="N25" i="8"/>
  <c r="P25" i="8"/>
  <c r="L25" i="8"/>
  <c r="T25" i="8"/>
  <c r="X25" i="8"/>
  <c r="Z25" i="8"/>
  <c r="AH25" i="8"/>
  <c r="P46" i="8"/>
  <c r="V46" i="8"/>
  <c r="AB31" i="8"/>
  <c r="P31" i="8"/>
  <c r="V31" i="8"/>
  <c r="AF31" i="8"/>
  <c r="N31" i="8"/>
  <c r="X31" i="8"/>
  <c r="AD31" i="8"/>
  <c r="R31" i="8"/>
  <c r="Z31" i="8"/>
  <c r="T31" i="8"/>
  <c r="Z46" i="8"/>
  <c r="AF46" i="8"/>
  <c r="N46" i="8"/>
  <c r="X46" i="8"/>
  <c r="AB46" i="8"/>
  <c r="AD46" i="8"/>
  <c r="AH46" i="8"/>
  <c r="T46" i="8"/>
  <c r="R46" i="8"/>
  <c r="AB44" i="8"/>
  <c r="T44" i="8"/>
  <c r="Z44" i="8"/>
  <c r="AF44" i="8"/>
  <c r="AH44" i="8"/>
  <c r="AD44" i="8"/>
  <c r="X44" i="8"/>
  <c r="V44" i="8"/>
  <c r="L44" i="8"/>
  <c r="P44" i="8"/>
  <c r="N44" i="8"/>
  <c r="R44" i="8"/>
  <c r="Z23" i="1"/>
  <c r="X23" i="1"/>
  <c r="R23" i="1"/>
  <c r="P23" i="1"/>
  <c r="T23" i="1"/>
  <c r="L23" i="1"/>
  <c r="N23" i="1"/>
  <c r="V23" i="1"/>
  <c r="N20" i="8"/>
  <c r="V20" i="8"/>
  <c r="Z20" i="8"/>
  <c r="AH20" i="8"/>
  <c r="T20" i="8"/>
  <c r="P20" i="8"/>
  <c r="AD20" i="8"/>
  <c r="L20" i="8"/>
  <c r="AB20" i="8"/>
  <c r="AF20" i="8"/>
  <c r="R20" i="8"/>
  <c r="X20" i="8"/>
  <c r="P21" i="8"/>
  <c r="AD21" i="8"/>
  <c r="AF21" i="8"/>
  <c r="Z21" i="8"/>
  <c r="L21" i="8"/>
  <c r="X21" i="8"/>
  <c r="AH21" i="8"/>
  <c r="V21" i="8"/>
  <c r="R21" i="8"/>
  <c r="T21" i="8"/>
  <c r="N21" i="8"/>
  <c r="AB21" i="8"/>
  <c r="R34" i="8"/>
  <c r="Z34" i="8"/>
  <c r="AD34" i="8"/>
  <c r="P34" i="8"/>
  <c r="AH34" i="8"/>
  <c r="X34" i="8"/>
  <c r="AF34" i="8"/>
  <c r="T34" i="8"/>
  <c r="L34" i="8"/>
  <c r="AB34" i="8"/>
  <c r="N34" i="8"/>
  <c r="V34" i="8"/>
  <c r="AD32" i="8"/>
  <c r="AH32" i="8"/>
  <c r="Z32" i="8"/>
  <c r="X32" i="8"/>
  <c r="T32" i="8"/>
  <c r="V32" i="8"/>
  <c r="R32" i="8"/>
  <c r="N32" i="8"/>
  <c r="AF32" i="8"/>
  <c r="P32" i="8"/>
  <c r="L32" i="8"/>
  <c r="AB32" i="8"/>
  <c r="L43" i="8"/>
  <c r="AB43" i="8"/>
  <c r="T43" i="8"/>
  <c r="N43" i="8"/>
  <c r="R43" i="8"/>
  <c r="P43" i="8"/>
  <c r="AH43" i="8"/>
  <c r="V43" i="8"/>
  <c r="X43" i="8"/>
  <c r="AF43" i="8"/>
  <c r="AD43" i="8"/>
  <c r="Z43" i="8"/>
  <c r="P42" i="1"/>
  <c r="T42" i="1"/>
  <c r="N42" i="1"/>
  <c r="V42" i="1"/>
  <c r="Z42" i="1"/>
  <c r="R42" i="1"/>
  <c r="L42" i="1"/>
  <c r="X42" i="1"/>
  <c r="T43" i="1"/>
  <c r="P43" i="1"/>
  <c r="Z43" i="1"/>
  <c r="V43" i="1"/>
  <c r="X43" i="1"/>
  <c r="R43" i="1"/>
  <c r="N43" i="1"/>
  <c r="L43" i="1"/>
  <c r="R24" i="1"/>
  <c r="P24" i="1"/>
  <c r="T24" i="1"/>
  <c r="X24" i="1"/>
  <c r="V24" i="1"/>
  <c r="N24" i="1"/>
  <c r="Z24" i="1"/>
  <c r="L24" i="1"/>
  <c r="L21" i="1"/>
  <c r="P21" i="1"/>
  <c r="V21" i="1"/>
  <c r="Z21" i="1"/>
  <c r="X21" i="1"/>
  <c r="T21" i="1"/>
  <c r="R21" i="1"/>
  <c r="N21" i="1"/>
  <c r="L24" i="8"/>
  <c r="AH24" i="8"/>
  <c r="R24" i="8"/>
  <c r="P24" i="8"/>
  <c r="V24" i="8"/>
  <c r="N24" i="8"/>
  <c r="Z24" i="8"/>
  <c r="AB24" i="8"/>
  <c r="X24" i="8"/>
  <c r="T24" i="8"/>
  <c r="AF24" i="8"/>
  <c r="AD24" i="8"/>
  <c r="R17" i="1"/>
  <c r="V17" i="1"/>
  <c r="Z17" i="1"/>
  <c r="L17" i="1"/>
  <c r="N17" i="1"/>
  <c r="P17" i="1"/>
  <c r="T17" i="1"/>
  <c r="X17" i="1"/>
  <c r="P7" i="1"/>
  <c r="Z7" i="1"/>
  <c r="N7" i="1"/>
  <c r="R7" i="1"/>
  <c r="X7" i="1"/>
  <c r="L7" i="1"/>
  <c r="V7" i="1"/>
  <c r="T7" i="1"/>
  <c r="P26" i="8"/>
  <c r="Z26" i="8"/>
  <c r="V26" i="8"/>
  <c r="L26" i="8"/>
  <c r="T26" i="8"/>
  <c r="AD26" i="8"/>
  <c r="X26" i="8"/>
  <c r="AH26" i="8"/>
  <c r="AF26" i="8"/>
  <c r="R26" i="8"/>
  <c r="N26" i="8"/>
  <c r="AB26" i="8"/>
  <c r="T47" i="8"/>
  <c r="L47" i="8"/>
  <c r="V47" i="8"/>
  <c r="P47" i="8"/>
  <c r="AH47" i="8"/>
  <c r="N47" i="8"/>
  <c r="R47" i="8"/>
  <c r="X47" i="8"/>
  <c r="AB47" i="8"/>
  <c r="AF47" i="8"/>
  <c r="Z47" i="8"/>
  <c r="AD47" i="8"/>
  <c r="R36" i="8"/>
  <c r="AF36" i="8"/>
  <c r="Z36" i="8"/>
  <c r="N36" i="8"/>
  <c r="P36" i="8"/>
  <c r="AB36" i="8"/>
  <c r="X36" i="8"/>
  <c r="L36" i="8"/>
  <c r="AH36" i="8"/>
  <c r="V36" i="8"/>
  <c r="AD36" i="8"/>
  <c r="T36" i="8"/>
  <c r="X30" i="8"/>
  <c r="T30" i="8"/>
  <c r="N30" i="8"/>
  <c r="AH30" i="8"/>
  <c r="V30" i="8"/>
  <c r="R30" i="8"/>
  <c r="P30" i="8"/>
  <c r="Z30" i="8"/>
  <c r="AF30" i="8"/>
  <c r="AB30" i="8"/>
  <c r="AD30" i="8"/>
  <c r="L30" i="8"/>
  <c r="L20" i="1"/>
  <c r="V20" i="1"/>
  <c r="Z20" i="1"/>
  <c r="N20" i="1"/>
  <c r="X20" i="1"/>
  <c r="T20" i="1"/>
  <c r="P20" i="1"/>
  <c r="R20" i="1"/>
  <c r="X32" i="1"/>
  <c r="T32" i="1"/>
  <c r="N32" i="1"/>
  <c r="Z32" i="1"/>
  <c r="P32" i="1"/>
  <c r="L32" i="1"/>
  <c r="R32" i="1"/>
  <c r="V32" i="1"/>
  <c r="V35" i="8"/>
  <c r="Z35" i="8"/>
  <c r="L35" i="8"/>
  <c r="AD35" i="8"/>
  <c r="T35" i="8"/>
  <c r="P35" i="8"/>
  <c r="R35" i="8"/>
  <c r="N35" i="8"/>
  <c r="AB35" i="8"/>
  <c r="AF35" i="8"/>
  <c r="X35" i="8"/>
  <c r="AH35" i="8"/>
  <c r="AF42" i="8"/>
  <c r="AH42" i="8"/>
  <c r="L42" i="8"/>
  <c r="T42" i="8"/>
  <c r="Z42" i="8"/>
  <c r="AD42" i="8"/>
  <c r="N42" i="8"/>
  <c r="X42" i="8"/>
  <c r="R42" i="8"/>
  <c r="AB42" i="8"/>
  <c r="V42" i="8"/>
  <c r="P42" i="8"/>
  <c r="P47" i="1"/>
  <c r="L47" i="1"/>
  <c r="X47" i="1"/>
  <c r="R47" i="1"/>
  <c r="N47" i="1"/>
  <c r="Z47" i="1"/>
  <c r="V47" i="1"/>
  <c r="T47" i="1"/>
  <c r="X31" i="1"/>
  <c r="P31" i="1"/>
  <c r="T31" i="1"/>
  <c r="N31" i="1"/>
  <c r="Z31" i="1"/>
  <c r="L31" i="1"/>
  <c r="R31" i="1"/>
  <c r="V31" i="1"/>
  <c r="T36" i="1"/>
  <c r="P36" i="1"/>
  <c r="L36" i="1"/>
  <c r="N36" i="1"/>
  <c r="R36" i="1"/>
  <c r="Z36" i="1"/>
  <c r="V36" i="1"/>
  <c r="X36" i="1"/>
  <c r="R40" i="1"/>
  <c r="Z40" i="1"/>
  <c r="T40" i="1"/>
  <c r="L40" i="1"/>
  <c r="X40" i="1"/>
  <c r="N40" i="1"/>
  <c r="P40" i="1"/>
  <c r="V40" i="1"/>
  <c r="Z23" i="8"/>
  <c r="X23" i="8"/>
  <c r="T23" i="8"/>
  <c r="AF23" i="8"/>
  <c r="N23" i="8"/>
  <c r="L23" i="8"/>
  <c r="AB23" i="8"/>
  <c r="AH23" i="8"/>
  <c r="P23" i="8"/>
  <c r="R23" i="8"/>
  <c r="AD23" i="8"/>
  <c r="V23" i="8"/>
  <c r="T38" i="8"/>
  <c r="Z38" i="8"/>
  <c r="P38" i="8"/>
  <c r="L38" i="8"/>
  <c r="N38" i="8"/>
  <c r="AD38" i="8"/>
  <c r="AF38" i="8"/>
  <c r="X38" i="8"/>
  <c r="AB38" i="8"/>
  <c r="AH38" i="8"/>
  <c r="R38" i="8"/>
  <c r="V38" i="8"/>
  <c r="AB27" i="8"/>
  <c r="AD27" i="8"/>
  <c r="V27" i="8"/>
  <c r="AH27" i="8"/>
  <c r="R27" i="8"/>
  <c r="T27" i="8"/>
  <c r="L27" i="8"/>
  <c r="Z27" i="8"/>
  <c r="AF27" i="8"/>
  <c r="P27" i="8"/>
  <c r="N27" i="8"/>
  <c r="X27" i="8"/>
  <c r="P40" i="8"/>
  <c r="T40" i="8"/>
  <c r="R40" i="8"/>
  <c r="AF40" i="8"/>
  <c r="AD40" i="8"/>
  <c r="X40" i="8"/>
  <c r="AH40" i="8"/>
  <c r="N40" i="8"/>
  <c r="Z40" i="8"/>
  <c r="AB40" i="8"/>
  <c r="V40" i="8"/>
  <c r="L40" i="8"/>
  <c r="X39" i="1"/>
  <c r="V39" i="1"/>
  <c r="Z39" i="1"/>
  <c r="N39" i="1"/>
  <c r="R39" i="1"/>
  <c r="P39" i="1"/>
  <c r="L39" i="1"/>
  <c r="T39" i="1"/>
  <c r="Z38" i="1"/>
  <c r="R38" i="1"/>
  <c r="L38" i="1"/>
  <c r="P38" i="1"/>
  <c r="X38" i="1"/>
  <c r="V38" i="1"/>
  <c r="T38" i="1"/>
  <c r="N38" i="1"/>
  <c r="T34" i="1"/>
  <c r="L34" i="1"/>
  <c r="R34" i="1"/>
  <c r="Z34" i="1"/>
  <c r="V34" i="1"/>
  <c r="X34" i="1"/>
  <c r="N34" i="1"/>
  <c r="P34" i="1"/>
  <c r="Z26" i="1"/>
  <c r="T26" i="1"/>
  <c r="P26" i="1"/>
  <c r="N26" i="1"/>
  <c r="R26" i="1"/>
  <c r="X26" i="1"/>
  <c r="L26" i="1"/>
  <c r="V26" i="1"/>
  <c r="V41" i="8"/>
  <c r="Z41" i="8"/>
  <c r="AH41" i="8"/>
  <c r="P41" i="8"/>
  <c r="AB41" i="8"/>
  <c r="L41" i="8"/>
  <c r="X41" i="8"/>
  <c r="T41" i="8"/>
  <c r="AD41" i="8"/>
  <c r="R41" i="8"/>
  <c r="N41" i="8"/>
  <c r="AF41" i="8"/>
  <c r="Z19" i="8"/>
  <c r="T19" i="8"/>
  <c r="AF19" i="8"/>
  <c r="N19" i="8"/>
  <c r="P19" i="8"/>
  <c r="R19" i="8"/>
  <c r="AB19" i="8"/>
  <c r="AD19" i="8"/>
  <c r="AH19" i="8"/>
  <c r="V19" i="8"/>
  <c r="L19" i="8"/>
  <c r="X19" i="8"/>
  <c r="AH22" i="8"/>
  <c r="Z22" i="8"/>
  <c r="L22" i="8"/>
  <c r="N22" i="8"/>
  <c r="AD22" i="8"/>
  <c r="V22" i="8"/>
  <c r="AF22" i="8"/>
  <c r="R22" i="8"/>
  <c r="X22" i="8"/>
  <c r="P22" i="8"/>
  <c r="AB22" i="8"/>
  <c r="T22" i="8"/>
  <c r="L22" i="1"/>
  <c r="T22" i="1"/>
  <c r="Z22" i="1"/>
  <c r="P22" i="1"/>
  <c r="N22" i="1"/>
  <c r="V22" i="1"/>
  <c r="X22" i="1"/>
  <c r="R22" i="1"/>
  <c r="P25" i="1"/>
  <c r="Z25" i="1"/>
  <c r="L25" i="1"/>
  <c r="X25" i="1"/>
  <c r="N25" i="1"/>
  <c r="V25" i="1"/>
  <c r="R25" i="1"/>
  <c r="T25" i="1"/>
  <c r="P44" i="1"/>
  <c r="X44" i="1"/>
  <c r="L44" i="1"/>
  <c r="Z44" i="1"/>
  <c r="R44" i="1"/>
  <c r="V44" i="1"/>
  <c r="T44" i="1"/>
  <c r="N44" i="1"/>
  <c r="N27" i="1"/>
  <c r="L27" i="1"/>
  <c r="P27" i="1"/>
  <c r="X27" i="1"/>
  <c r="Z27" i="1"/>
  <c r="T27" i="1"/>
  <c r="V27" i="1"/>
  <c r="R27" i="1"/>
  <c r="N17" i="8"/>
  <c r="V17" i="8"/>
  <c r="L17" i="8"/>
  <c r="R17" i="8"/>
  <c r="P17" i="8"/>
  <c r="T17" i="8"/>
  <c r="Z17" i="8"/>
  <c r="X17" i="8"/>
  <c r="Z39" i="8"/>
  <c r="R39" i="8"/>
  <c r="T39" i="8"/>
  <c r="AF39" i="8"/>
  <c r="AD39" i="8"/>
  <c r="N39" i="8"/>
  <c r="V39" i="8"/>
  <c r="P39" i="8"/>
  <c r="AH39" i="8"/>
  <c r="X39" i="8"/>
  <c r="L39" i="8"/>
  <c r="AB39" i="8"/>
  <c r="R41" i="1"/>
  <c r="Z41" i="1"/>
  <c r="N41" i="1"/>
  <c r="P41" i="1"/>
  <c r="L41" i="1"/>
  <c r="V41" i="1"/>
  <c r="X41" i="1"/>
  <c r="T41" i="1"/>
  <c r="T29" i="1"/>
  <c r="N29" i="1"/>
  <c r="X29" i="1"/>
  <c r="V29" i="1"/>
  <c r="L29" i="1"/>
  <c r="P29" i="1"/>
  <c r="R29" i="1"/>
  <c r="Z29" i="1"/>
  <c r="T37" i="1"/>
  <c r="X37" i="1"/>
  <c r="L37" i="1"/>
  <c r="P37" i="1"/>
  <c r="Z37" i="1"/>
  <c r="R37" i="1"/>
  <c r="V37" i="1"/>
  <c r="N37" i="1"/>
  <c r="Z46" i="1"/>
  <c r="X46" i="1"/>
  <c r="V46" i="1"/>
  <c r="R46" i="1"/>
  <c r="P46" i="1"/>
  <c r="T46" i="1"/>
  <c r="N46" i="1"/>
  <c r="L46" i="1"/>
  <c r="T37" i="8"/>
  <c r="X37" i="8"/>
  <c r="P37" i="8"/>
  <c r="L37" i="8"/>
  <c r="Z37" i="8"/>
  <c r="N37" i="8"/>
  <c r="AB37" i="8"/>
  <c r="AH37" i="8"/>
  <c r="V37" i="8"/>
  <c r="AD37" i="8"/>
  <c r="R37" i="8"/>
  <c r="AF37" i="8"/>
  <c r="AB28" i="8"/>
  <c r="T28" i="8"/>
  <c r="X28" i="8"/>
  <c r="Z28" i="8"/>
  <c r="AF28" i="8"/>
  <c r="V28" i="8"/>
  <c r="P28" i="8"/>
  <c r="AH28" i="8"/>
  <c r="L28" i="8"/>
  <c r="R28" i="8"/>
  <c r="N28" i="8"/>
  <c r="AD28" i="8"/>
  <c r="AB45" i="8"/>
  <c r="L45" i="8"/>
  <c r="R45" i="8"/>
  <c r="X45" i="8"/>
  <c r="P45" i="8"/>
  <c r="N45" i="8"/>
  <c r="Z45" i="8"/>
  <c r="V45" i="8"/>
  <c r="T45" i="8"/>
  <c r="AD45" i="8"/>
  <c r="AH45" i="8"/>
  <c r="AF45" i="8"/>
  <c r="T29" i="8"/>
  <c r="L29" i="8"/>
  <c r="V29" i="8"/>
  <c r="AB29" i="8"/>
  <c r="AD29" i="8"/>
  <c r="P29" i="8"/>
  <c r="R29" i="8"/>
  <c r="Z29" i="8"/>
  <c r="X29" i="8"/>
  <c r="AH29" i="8"/>
  <c r="AF29" i="8"/>
  <c r="N29" i="8"/>
  <c r="AF33" i="8"/>
  <c r="AH33" i="8"/>
  <c r="V7" i="8"/>
  <c r="R7" i="8"/>
  <c r="P7" i="8"/>
  <c r="L7" i="8"/>
  <c r="T7" i="8"/>
  <c r="Z7" i="8"/>
  <c r="X7" i="8"/>
  <c r="N7" i="8"/>
  <c r="X35" i="1"/>
  <c r="V35" i="1"/>
  <c r="Z35" i="1"/>
  <c r="R35" i="1"/>
  <c r="P35" i="1"/>
  <c r="T35" i="1"/>
  <c r="N35" i="1"/>
  <c r="L35" i="1"/>
  <c r="V30" i="1"/>
  <c r="T30" i="1"/>
  <c r="N30" i="1"/>
  <c r="X30" i="1"/>
  <c r="R30" i="1"/>
  <c r="Z30" i="1"/>
  <c r="L30" i="1"/>
  <c r="P30" i="1"/>
  <c r="Z19" i="1"/>
  <c r="T19" i="1"/>
  <c r="N19" i="1"/>
  <c r="X19" i="1"/>
  <c r="V19" i="1"/>
  <c r="L19" i="1"/>
  <c r="P19" i="1"/>
  <c r="R19" i="1"/>
  <c r="Z45" i="1"/>
  <c r="T45" i="1"/>
  <c r="L45" i="1"/>
  <c r="X45" i="1"/>
  <c r="R45" i="1"/>
  <c r="V45" i="1"/>
  <c r="N45" i="1"/>
  <c r="P45" i="1"/>
  <c r="Z28" i="1"/>
  <c r="R28" i="1"/>
  <c r="V28" i="1"/>
  <c r="T28" i="1"/>
  <c r="L28" i="1"/>
  <c r="P28" i="1"/>
  <c r="X28" i="1"/>
  <c r="N28" i="1"/>
</calcChain>
</file>

<file path=xl/sharedStrings.xml><?xml version="1.0" encoding="utf-8"?>
<sst xmlns="http://schemas.openxmlformats.org/spreadsheetml/2006/main" count="858" uniqueCount="105">
  <si>
    <t>g</t>
  </si>
  <si>
    <t>Fat</t>
  </si>
  <si>
    <t>Carbohydrate</t>
  </si>
  <si>
    <t>mcg RE</t>
  </si>
  <si>
    <t>mcg</t>
  </si>
  <si>
    <t>mg-α-TE</t>
  </si>
  <si>
    <t>mg</t>
  </si>
  <si>
    <t>Fiber</t>
  </si>
  <si>
    <t>Saturates</t>
  </si>
  <si>
    <t>Monounsaturates</t>
  </si>
  <si>
    <t>Polyunsaturates</t>
  </si>
  <si>
    <t>Lactose</t>
  </si>
  <si>
    <t>&lt;0.1 g</t>
  </si>
  <si>
    <t>DHA</t>
  </si>
  <si>
    <t>ARA</t>
  </si>
  <si>
    <t>%LCT</t>
  </si>
  <si>
    <t>%MCT</t>
  </si>
  <si>
    <t>Calories (kCal)</t>
  </si>
  <si>
    <t>Grams</t>
  </si>
  <si>
    <t>HIDE</t>
  </si>
  <si>
    <t>N/a</t>
  </si>
  <si>
    <t>DRI</t>
  </si>
  <si>
    <t>% DRI</t>
  </si>
  <si>
    <t xml:space="preserve">4-8 years </t>
  </si>
  <si>
    <t>1-3 years</t>
  </si>
  <si>
    <t>9-13 years</t>
  </si>
  <si>
    <t>Females</t>
  </si>
  <si>
    <t>Males</t>
  </si>
  <si>
    <t>14-18 years</t>
  </si>
  <si>
    <t>19-30 years</t>
  </si>
  <si>
    <r>
      <t>Bold</t>
    </r>
    <r>
      <rPr>
        <sz val="11"/>
        <rFont val="Arial"/>
        <family val="2"/>
      </rPr>
      <t xml:space="preserve"> Numbers represent RDAs and non-bolded numbers represent AIs</t>
    </r>
  </si>
  <si>
    <t>Bold Numbers represent RDAs and non-bolded numbers represent AIs</t>
  </si>
  <si>
    <r>
      <t>Per 100 Calories</t>
    </r>
    <r>
      <rPr>
        <b/>
        <sz val="11"/>
        <color indexed="10"/>
        <rFont val="Calibri"/>
        <family val="2"/>
      </rPr>
      <t xml:space="preserve"> (HIDE WHEN DONE)</t>
    </r>
  </si>
  <si>
    <t>VITAMINS</t>
  </si>
  <si>
    <t>MINERALS</t>
  </si>
  <si>
    <t xml:space="preserve"> Calcium</t>
  </si>
  <si>
    <t>Phosphorus</t>
  </si>
  <si>
    <t>Magnesium</t>
  </si>
  <si>
    <t>Iron</t>
  </si>
  <si>
    <t>Zinc</t>
  </si>
  <si>
    <t>Manganese</t>
  </si>
  <si>
    <t>Iodine</t>
  </si>
  <si>
    <t>Copper</t>
  </si>
  <si>
    <t>Molybdenum</t>
  </si>
  <si>
    <t>Chromium</t>
  </si>
  <si>
    <t>Selenium</t>
  </si>
  <si>
    <t>Sodium</t>
  </si>
  <si>
    <t>Potassium</t>
  </si>
  <si>
    <t>Chloride</t>
  </si>
  <si>
    <t xml:space="preserve">Vitamin A </t>
  </si>
  <si>
    <t>Vitamin D3</t>
  </si>
  <si>
    <t>Vitamin K1</t>
  </si>
  <si>
    <t>Vitamin E</t>
  </si>
  <si>
    <t>Thiamin</t>
  </si>
  <si>
    <t>Riboflavin</t>
  </si>
  <si>
    <t>Vitamin B6</t>
  </si>
  <si>
    <t>Vitamin B12</t>
  </si>
  <si>
    <t>Niacin</t>
  </si>
  <si>
    <t>Folic acid</t>
  </si>
  <si>
    <t>Pantothenic acid</t>
  </si>
  <si>
    <t>Biotin</t>
  </si>
  <si>
    <t>Vitamin C</t>
  </si>
  <si>
    <t>Choline</t>
  </si>
  <si>
    <t>Inositol</t>
  </si>
  <si>
    <t>Protein</t>
  </si>
  <si>
    <r>
      <t>KetoCal</t>
    </r>
    <r>
      <rPr>
        <b/>
        <sz val="14"/>
        <rFont val="Calibri"/>
        <family val="2"/>
      </rPr>
      <t>®</t>
    </r>
    <r>
      <rPr>
        <b/>
        <sz val="14"/>
        <rFont val="Calibri"/>
        <family val="2"/>
      </rPr>
      <t xml:space="preserve"> LQ Vanilla or Unflavored</t>
    </r>
  </si>
  <si>
    <r>
      <t xml:space="preserve">KetoCal® 3:1 Powder
</t>
    </r>
    <r>
      <rPr>
        <b/>
        <sz val="11"/>
        <rFont val="Calibri"/>
        <family val="2"/>
      </rPr>
      <t>Upgraded version 2013</t>
    </r>
  </si>
  <si>
    <r>
      <t xml:space="preserve">KetoCal® 4:1 Powder
</t>
    </r>
    <r>
      <rPr>
        <b/>
        <sz val="11"/>
        <rFont val="Calibri"/>
        <family val="2"/>
      </rPr>
      <t>Upgraded version 2016</t>
    </r>
  </si>
  <si>
    <t>1-3 years 1000 kcal</t>
  </si>
  <si>
    <t>1-3 years 1200 kcal</t>
  </si>
  <si>
    <t>4-8 years 1200 kcal</t>
  </si>
  <si>
    <t>4-8 years 1400 kcals</t>
  </si>
  <si>
    <t>9-13 years female 1400 kcals</t>
  </si>
  <si>
    <t>9-13 years female 1600 kcals</t>
  </si>
  <si>
    <t>9-13 years male 2000 kcals</t>
  </si>
  <si>
    <t>9-13 years male 1600 kcals</t>
  </si>
  <si>
    <t>Canada</t>
  </si>
  <si>
    <t>LQ</t>
  </si>
  <si>
    <t>Fiber*</t>
  </si>
  <si>
    <t>Vitamin K1*</t>
  </si>
  <si>
    <t>Pantothenic acid*</t>
  </si>
  <si>
    <t>Biotin*</t>
  </si>
  <si>
    <t>Choline*</t>
  </si>
  <si>
    <t>Manganese*</t>
  </si>
  <si>
    <t>Chromium*</t>
  </si>
  <si>
    <t>Sodium*</t>
  </si>
  <si>
    <t>Potassium*</t>
  </si>
  <si>
    <t>Chloride*</t>
  </si>
  <si>
    <t>RDA values unless noted with * for Adequate Intake</t>
  </si>
  <si>
    <t>2016 Renovation</t>
  </si>
  <si>
    <t>1-3 years 1200 kcal %DRI</t>
  </si>
  <si>
    <t>1-3 years 1000 kcal %DRI</t>
  </si>
  <si>
    <t xml:space="preserve"> 4-8 years 1200 kcal %DRI</t>
  </si>
  <si>
    <t>4-8 years 1400 kcals %DRI</t>
  </si>
  <si>
    <t xml:space="preserve"> 9-13 years female 1400 kcals %DRI</t>
  </si>
  <si>
    <t xml:space="preserve"> 9-13 years female 1600 kcals %DRI</t>
  </si>
  <si>
    <t>9-13 years male 1600 kcals %DRI</t>
  </si>
  <si>
    <t xml:space="preserve"> 9-13 years male 2000 kcals %DRI</t>
  </si>
  <si>
    <t>50+ years</t>
  </si>
  <si>
    <t>31-50 years</t>
  </si>
  <si>
    <t>Last Updated 8/11/2020</t>
  </si>
  <si>
    <t>Last Updated 08/11/2020</t>
  </si>
  <si>
    <r>
      <t xml:space="preserve">KetoCal® 3:1 Powder
</t>
    </r>
    <r>
      <rPr>
        <b/>
        <sz val="11"/>
        <rFont val="Calibri"/>
        <family val="2"/>
      </rPr>
      <t>Upgraded version 2020</t>
    </r>
  </si>
  <si>
    <r>
      <rPr>
        <b/>
        <sz val="11"/>
        <color indexed="8"/>
        <rFont val="Calibri"/>
        <family val="2"/>
      </rPr>
      <t>Instructions:</t>
    </r>
    <r>
      <rPr>
        <sz val="11"/>
        <color indexed="8"/>
        <rFont val="Calibri"/>
        <family val="2"/>
      </rPr>
      <t xml:space="preserve"> Enter calories provided from KetoCal into the cell with red borders (Cell I3); Hit Enter to view DRI percentages met by that amount. Hold [Ctrl] and [P] to print.</t>
    </r>
  </si>
  <si>
    <r>
      <rPr>
        <b/>
        <sz val="11"/>
        <color indexed="8"/>
        <rFont val="Calibri"/>
        <family val="2"/>
      </rPr>
      <t>Instructions:</t>
    </r>
    <r>
      <rPr>
        <sz val="11"/>
        <color indexed="8"/>
        <rFont val="Calibri"/>
        <family val="2"/>
      </rPr>
      <t xml:space="preserve"> Enter calories provided from KetoCal into the cell with red borders (Cell G3); Hit Enter to view DRI percentages met by that amount. Hold [Ctrl] and [P] to print.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</si>
</sst>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&lt;1]0.00;[&lt;99]#.0;#"/>
    <numFmt numFmtId="166" formatCode="&quot;Last Updated&quot;\ m/d/yyyy"/>
  </numFmts>
  <fonts count="18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1"/>
      <color indexed="23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i/>
      <sz val="11"/>
      <name val="Arial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4"/>
      <name val="Calibri"/>
      <family val="2"/>
    </font>
    <font>
      <sz val="14"/>
      <color indexed="8"/>
      <name val="Calibri"/>
      <family val="2"/>
    </font>
    <font>
      <sz val="8"/>
      <name val="Verdana"/>
      <family val="2"/>
    </font>
    <font>
      <sz val="11"/>
      <color indexed="8"/>
      <name val="Calibri"/>
      <family val="2"/>
    </font>
    <font>
      <sz val="18"/>
      <color theme="0"/>
      <name val="Calibri"/>
      <family val="2"/>
    </font>
  </fonts>
  <fills count="40">
    <fill>
      <patternFill patternType="none"/>
    </fill>
    <fill>
      <patternFill patternType="gray125"/>
    </fill>
    <fill>
      <patternFill patternType="gray0625">
        <b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lightTrellis">
        <fgColor indexed="9"/>
        <bgColor indexed="9"/>
      </patternFill>
    </fill>
    <fill>
      <patternFill patternType="lightTrellis">
        <fgColor indexed="9"/>
        <bgColor indexed="43"/>
      </patternFill>
    </fill>
    <fill>
      <patternFill patternType="lightTrellis">
        <fgColor indexed="9"/>
      </patternFill>
    </fill>
    <fill>
      <patternFill patternType="solid">
        <fgColor indexed="55"/>
        <bgColor indexed="64"/>
      </patternFill>
    </fill>
    <fill>
      <patternFill patternType="lightTrellis">
        <fgColor indexed="9"/>
        <bgColor indexed="55"/>
      </patternFill>
    </fill>
    <fill>
      <patternFill patternType="lightTrellis">
        <fgColor indexed="9"/>
        <bgColor indexed="40"/>
      </patternFill>
    </fill>
    <fill>
      <patternFill patternType="lightTrellis">
        <fgColor indexed="9"/>
        <bgColor indexed="21"/>
      </patternFill>
    </fill>
    <fill>
      <patternFill patternType="lightTrellis">
        <fgColor indexed="9"/>
        <bgColor indexed="11"/>
      </patternFill>
    </fill>
    <fill>
      <patternFill patternType="lightTrellis">
        <fgColor indexed="9"/>
        <bgColor indexed="52"/>
      </patternFill>
    </fill>
    <fill>
      <patternFill patternType="lightTrellis">
        <fgColor indexed="9"/>
        <bgColor indexed="45"/>
      </patternFill>
    </fill>
    <fill>
      <patternFill patternType="lightTrellis">
        <fgColor indexed="9"/>
        <b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65"/>
        <bgColor indexed="9"/>
      </patternFill>
    </fill>
    <fill>
      <patternFill patternType="gray0625">
        <bgColor indexed="9"/>
      </patternFill>
    </fill>
    <fill>
      <patternFill patternType="solid">
        <fgColor indexed="42"/>
        <bgColor indexed="64"/>
      </patternFill>
    </fill>
    <fill>
      <patternFill patternType="lightTrellis">
        <fgColor indexed="9"/>
        <bgColor indexed="36"/>
      </patternFill>
    </fill>
    <fill>
      <patternFill patternType="solid">
        <fgColor rgb="FFFFC000"/>
        <bgColor indexed="64"/>
      </patternFill>
    </fill>
    <fill>
      <patternFill patternType="lightTrellis">
        <fgColor indexed="9"/>
        <bgColor rgb="FFFFC000"/>
      </patternFill>
    </fill>
    <fill>
      <patternFill patternType="lightTrellis">
        <fgColor indexed="9"/>
        <bgColor rgb="FF92D050"/>
      </patternFill>
    </fill>
    <fill>
      <patternFill patternType="solid">
        <fgColor rgb="FF92D050"/>
        <bgColor indexed="64"/>
      </patternFill>
    </fill>
    <fill>
      <patternFill patternType="lightTrellis">
        <fgColor indexed="9"/>
        <bgColor rgb="FFFF0000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64"/>
      </top>
      <bottom style="thick">
        <color indexed="1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ck">
        <color indexed="64"/>
      </right>
      <top style="thin">
        <color indexed="9"/>
      </top>
      <bottom style="thin">
        <color indexed="9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  <border>
      <left/>
      <right/>
      <top/>
      <bottom style="thin">
        <color indexed="36"/>
      </bottom>
      <diagonal/>
    </border>
    <border>
      <left style="thin">
        <color indexed="36"/>
      </left>
      <right style="thick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36"/>
      </left>
      <right style="thick">
        <color indexed="64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10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36"/>
      </left>
      <right/>
      <top style="thin">
        <color indexed="36"/>
      </top>
      <bottom/>
      <diagonal/>
    </border>
    <border>
      <left/>
      <right/>
      <top style="thin">
        <color indexed="36"/>
      </top>
      <bottom/>
      <diagonal/>
    </border>
    <border>
      <left/>
      <right style="thin">
        <color indexed="36"/>
      </right>
      <top style="thin">
        <color indexed="36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527">
    <xf numFmtId="0" fontId="0" fillId="0" borderId="0" xfId="0"/>
    <xf numFmtId="0" fontId="1" fillId="0" borderId="0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9" fontId="1" fillId="3" borderId="1" xfId="0" applyNumberFormat="1" applyFont="1" applyFill="1" applyBorder="1" applyAlignment="1">
      <alignment horizontal="center" wrapText="1"/>
    </xf>
    <xf numFmtId="9" fontId="0" fillId="4" borderId="1" xfId="0" applyNumberFormat="1" applyFont="1" applyFill="1" applyBorder="1"/>
    <xf numFmtId="9" fontId="0" fillId="5" borderId="1" xfId="0" applyNumberFormat="1" applyFont="1" applyFill="1" applyBorder="1"/>
    <xf numFmtId="9" fontId="0" fillId="6" borderId="1" xfId="0" applyNumberFormat="1" applyFont="1" applyFill="1" applyBorder="1"/>
    <xf numFmtId="9" fontId="0" fillId="6" borderId="2" xfId="0" applyNumberFormat="1" applyFont="1" applyFill="1" applyBorder="1"/>
    <xf numFmtId="9" fontId="0" fillId="5" borderId="2" xfId="0" applyNumberFormat="1" applyFont="1" applyFill="1" applyBorder="1"/>
    <xf numFmtId="0" fontId="1" fillId="2" borderId="3" xfId="0" applyFont="1" applyFill="1" applyBorder="1" applyAlignment="1">
      <alignment horizontal="center" wrapText="1"/>
    </xf>
    <xf numFmtId="9" fontId="1" fillId="3" borderId="2" xfId="0" applyNumberFormat="1" applyFont="1" applyFill="1" applyBorder="1" applyAlignment="1">
      <alignment horizontal="center" wrapText="1"/>
    </xf>
    <xf numFmtId="9" fontId="0" fillId="4" borderId="2" xfId="0" applyNumberFormat="1" applyFont="1" applyFill="1" applyBorder="1"/>
    <xf numFmtId="9" fontId="0" fillId="7" borderId="2" xfId="0" applyNumberFormat="1" applyFont="1" applyFill="1" applyBorder="1"/>
    <xf numFmtId="0" fontId="0" fillId="0" borderId="3" xfId="0" applyFont="1" applyBorder="1"/>
    <xf numFmtId="0" fontId="0" fillId="0" borderId="1" xfId="0" applyFont="1" applyBorder="1"/>
    <xf numFmtId="0" fontId="0" fillId="0" borderId="2" xfId="0" applyFont="1" applyBorder="1"/>
    <xf numFmtId="0" fontId="0" fillId="8" borderId="0" xfId="0" applyFont="1" applyFill="1" applyBorder="1" applyAlignment="1" applyProtection="1">
      <alignment horizontal="left"/>
    </xf>
    <xf numFmtId="0" fontId="0" fillId="8" borderId="0" xfId="0" applyFont="1" applyFill="1" applyProtection="1"/>
    <xf numFmtId="9" fontId="0" fillId="8" borderId="0" xfId="0" applyNumberFormat="1" applyFont="1" applyFill="1" applyProtection="1"/>
    <xf numFmtId="0" fontId="0" fillId="0" borderId="0" xfId="0" applyFont="1"/>
    <xf numFmtId="2" fontId="0" fillId="0" borderId="0" xfId="0" applyNumberFormat="1" applyFont="1"/>
    <xf numFmtId="9" fontId="0" fillId="0" borderId="0" xfId="0" applyNumberFormat="1" applyFont="1"/>
    <xf numFmtId="9" fontId="0" fillId="8" borderId="0" xfId="0" applyNumberFormat="1" applyFont="1" applyFill="1"/>
    <xf numFmtId="0" fontId="0" fillId="0" borderId="4" xfId="0" applyFont="1" applyBorder="1"/>
    <xf numFmtId="2" fontId="0" fillId="0" borderId="4" xfId="0" applyNumberFormat="1" applyFont="1" applyBorder="1"/>
    <xf numFmtId="0" fontId="0" fillId="0" borderId="0" xfId="0" applyFont="1" applyAlignment="1">
      <alignment wrapText="1"/>
    </xf>
    <xf numFmtId="0" fontId="6" fillId="8" borderId="0" xfId="0" applyFont="1" applyFill="1" applyBorder="1" applyAlignment="1" applyProtection="1">
      <alignment horizontal="left"/>
    </xf>
    <xf numFmtId="0" fontId="8" fillId="8" borderId="0" xfId="0" applyFont="1" applyFill="1" applyProtection="1"/>
    <xf numFmtId="166" fontId="9" fillId="8" borderId="0" xfId="0" applyNumberFormat="1" applyFont="1" applyFill="1" applyAlignment="1" applyProtection="1">
      <alignment horizontal="left"/>
    </xf>
    <xf numFmtId="0" fontId="11" fillId="8" borderId="0" xfId="0" applyFont="1" applyFill="1" applyBorder="1" applyAlignment="1" applyProtection="1">
      <alignment horizontal="left"/>
    </xf>
    <xf numFmtId="0" fontId="5" fillId="8" borderId="0" xfId="0" applyFont="1" applyFill="1" applyProtection="1"/>
    <xf numFmtId="166" fontId="12" fillId="8" borderId="0" xfId="0" applyNumberFormat="1" applyFont="1" applyFill="1" applyAlignment="1" applyProtection="1">
      <alignment horizontal="left"/>
    </xf>
    <xf numFmtId="9" fontId="0" fillId="8" borderId="5" xfId="0" applyNumberFormat="1" applyFont="1" applyFill="1" applyBorder="1"/>
    <xf numFmtId="9" fontId="0" fillId="8" borderId="2" xfId="0" applyNumberFormat="1" applyFont="1" applyFill="1" applyBorder="1"/>
    <xf numFmtId="9" fontId="0" fillId="8" borderId="1" xfId="0" applyNumberFormat="1" applyFont="1" applyFill="1" applyBorder="1"/>
    <xf numFmtId="9" fontId="3" fillId="8" borderId="5" xfId="0" applyNumberFormat="1" applyFont="1" applyFill="1" applyBorder="1"/>
    <xf numFmtId="9" fontId="3" fillId="8" borderId="2" xfId="0" applyNumberFormat="1" applyFont="1" applyFill="1" applyBorder="1"/>
    <xf numFmtId="9" fontId="1" fillId="8" borderId="1" xfId="0" applyNumberFormat="1" applyFont="1" applyFill="1" applyBorder="1"/>
    <xf numFmtId="9" fontId="1" fillId="8" borderId="2" xfId="0" applyNumberFormat="1" applyFont="1" applyFill="1" applyBorder="1"/>
    <xf numFmtId="9" fontId="1" fillId="8" borderId="5" xfId="0" applyNumberFormat="1" applyFont="1" applyFill="1" applyBorder="1"/>
    <xf numFmtId="0" fontId="3" fillId="8" borderId="6" xfId="0" applyFont="1" applyFill="1" applyBorder="1"/>
    <xf numFmtId="0" fontId="3" fillId="8" borderId="7" xfId="0" applyFont="1" applyFill="1" applyBorder="1"/>
    <xf numFmtId="0" fontId="3" fillId="8" borderId="8" xfId="0" applyFont="1" applyFill="1" applyBorder="1"/>
    <xf numFmtId="0" fontId="3" fillId="8" borderId="9" xfId="0" applyFont="1" applyFill="1" applyBorder="1"/>
    <xf numFmtId="1" fontId="1" fillId="4" borderId="10" xfId="0" applyNumberFormat="1" applyFont="1" applyFill="1" applyBorder="1" applyProtection="1">
      <protection locked="0"/>
    </xf>
    <xf numFmtId="9" fontId="1" fillId="9" borderId="1" xfId="0" applyNumberFormat="1" applyFont="1" applyFill="1" applyBorder="1" applyAlignment="1">
      <alignment horizontal="center" wrapText="1"/>
    </xf>
    <xf numFmtId="9" fontId="1" fillId="9" borderId="2" xfId="0" applyNumberFormat="1" applyFont="1" applyFill="1" applyBorder="1" applyAlignment="1">
      <alignment horizontal="center" wrapText="1"/>
    </xf>
    <xf numFmtId="9" fontId="1" fillId="10" borderId="1" xfId="0" applyNumberFormat="1" applyFont="1" applyFill="1" applyBorder="1" applyAlignment="1">
      <alignment horizontal="center" wrapText="1"/>
    </xf>
    <xf numFmtId="9" fontId="1" fillId="10" borderId="2" xfId="0" applyNumberFormat="1" applyFont="1" applyFill="1" applyBorder="1" applyAlignment="1">
      <alignment horizontal="center" wrapText="1"/>
    </xf>
    <xf numFmtId="9" fontId="1" fillId="6" borderId="1" xfId="0" applyNumberFormat="1" applyFont="1" applyFill="1" applyBorder="1" applyAlignment="1">
      <alignment horizontal="center" wrapText="1"/>
    </xf>
    <xf numFmtId="9" fontId="1" fillId="6" borderId="2" xfId="0" applyNumberFormat="1" applyFont="1" applyFill="1" applyBorder="1" applyAlignment="1">
      <alignment horizontal="center" wrapText="1"/>
    </xf>
    <xf numFmtId="2" fontId="0" fillId="0" borderId="0" xfId="0" applyNumberFormat="1" applyFont="1" applyBorder="1"/>
    <xf numFmtId="0" fontId="0" fillId="0" borderId="0" xfId="0" applyFont="1" applyBorder="1"/>
    <xf numFmtId="0" fontId="0" fillId="8" borderId="0" xfId="0" applyFont="1" applyFill="1" applyBorder="1" applyProtection="1"/>
    <xf numFmtId="0" fontId="3" fillId="8" borderId="11" xfId="0" applyFont="1" applyFill="1" applyBorder="1"/>
    <xf numFmtId="0" fontId="3" fillId="8" borderId="11" xfId="0" applyFont="1" applyFill="1" applyBorder="1" applyAlignment="1">
      <alignment vertical="top"/>
    </xf>
    <xf numFmtId="0" fontId="11" fillId="0" borderId="1" xfId="0" applyFont="1" applyFill="1" applyBorder="1" applyAlignment="1">
      <alignment horizontal="left"/>
    </xf>
    <xf numFmtId="1" fontId="11" fillId="0" borderId="1" xfId="0" applyNumberFormat="1" applyFont="1" applyBorder="1" applyAlignment="1">
      <alignment horizontal="center"/>
    </xf>
    <xf numFmtId="2" fontId="0" fillId="0" borderId="1" xfId="0" applyNumberFormat="1" applyFont="1" applyBorder="1"/>
    <xf numFmtId="2" fontId="0" fillId="11" borderId="1" xfId="0" applyNumberFormat="1" applyFont="1" applyFill="1" applyBorder="1"/>
    <xf numFmtId="0" fontId="11" fillId="8" borderId="1" xfId="0" applyFont="1" applyFill="1" applyBorder="1" applyAlignment="1">
      <alignment horizontal="left"/>
    </xf>
    <xf numFmtId="164" fontId="11" fillId="8" borderId="1" xfId="0" applyNumberFormat="1" applyFont="1" applyFill="1" applyBorder="1" applyAlignment="1">
      <alignment horizontal="center"/>
    </xf>
    <xf numFmtId="164" fontId="0" fillId="8" borderId="1" xfId="0" applyNumberFormat="1" applyFont="1" applyFill="1" applyBorder="1"/>
    <xf numFmtId="164" fontId="11" fillId="0" borderId="1" xfId="0" applyNumberFormat="1" applyFont="1" applyBorder="1" applyAlignment="1">
      <alignment horizontal="center"/>
    </xf>
    <xf numFmtId="9" fontId="0" fillId="0" borderId="1" xfId="0" applyNumberFormat="1" applyFont="1" applyBorder="1"/>
    <xf numFmtId="9" fontId="0" fillId="11" borderId="1" xfId="0" applyNumberFormat="1" applyFont="1" applyFill="1" applyBorder="1"/>
    <xf numFmtId="164" fontId="0" fillId="12" borderId="1" xfId="0" applyNumberFormat="1" applyFont="1" applyFill="1" applyBorder="1"/>
    <xf numFmtId="164" fontId="0" fillId="11" borderId="1" xfId="0" applyNumberFormat="1" applyFont="1" applyFill="1" applyBorder="1"/>
    <xf numFmtId="164" fontId="0" fillId="0" borderId="1" xfId="0" applyNumberFormat="1" applyFont="1" applyBorder="1"/>
    <xf numFmtId="2" fontId="0" fillId="8" borderId="1" xfId="0" applyNumberFormat="1" applyFont="1" applyFill="1" applyBorder="1"/>
    <xf numFmtId="165" fontId="11" fillId="13" borderId="1" xfId="0" applyNumberFormat="1" applyFont="1" applyFill="1" applyBorder="1" applyAlignment="1">
      <alignment horizontal="center"/>
    </xf>
    <xf numFmtId="165" fontId="11" fillId="8" borderId="1" xfId="0" applyNumberFormat="1" applyFont="1" applyFill="1" applyBorder="1" applyAlignment="1">
      <alignment horizontal="center"/>
    </xf>
    <xf numFmtId="9" fontId="3" fillId="8" borderId="1" xfId="0" applyNumberFormat="1" applyFont="1" applyFill="1" applyBorder="1"/>
    <xf numFmtId="165" fontId="11" fillId="0" borderId="1" xfId="0" applyNumberFormat="1" applyFont="1" applyBorder="1" applyAlignment="1">
      <alignment horizontal="center"/>
    </xf>
    <xf numFmtId="1" fontId="0" fillId="0" borderId="1" xfId="0" applyNumberFormat="1" applyFont="1" applyBorder="1"/>
    <xf numFmtId="1" fontId="0" fillId="8" borderId="1" xfId="0" applyNumberFormat="1" applyFont="1" applyFill="1" applyBorder="1"/>
    <xf numFmtId="0" fontId="3" fillId="8" borderId="7" xfId="0" applyFont="1" applyFill="1" applyBorder="1" applyAlignment="1">
      <alignment vertical="top"/>
    </xf>
    <xf numFmtId="0" fontId="0" fillId="0" borderId="12" xfId="0" applyFont="1" applyBorder="1"/>
    <xf numFmtId="0" fontId="0" fillId="0" borderId="12" xfId="0" applyFont="1" applyBorder="1" applyAlignment="1">
      <alignment wrapText="1"/>
    </xf>
    <xf numFmtId="0" fontId="1" fillId="14" borderId="1" xfId="0" applyFont="1" applyFill="1" applyBorder="1"/>
    <xf numFmtId="0" fontId="1" fillId="15" borderId="1" xfId="0" applyFont="1" applyFill="1" applyBorder="1"/>
    <xf numFmtId="0" fontId="0" fillId="14" borderId="1" xfId="0" applyFont="1" applyFill="1" applyBorder="1"/>
    <xf numFmtId="0" fontId="0" fillId="16" borderId="1" xfId="0" applyFont="1" applyFill="1" applyBorder="1"/>
    <xf numFmtId="0" fontId="3" fillId="14" borderId="1" xfId="0" applyFont="1" applyFill="1" applyBorder="1"/>
    <xf numFmtId="0" fontId="3" fillId="17" borderId="8" xfId="0" applyFont="1" applyFill="1" applyBorder="1"/>
    <xf numFmtId="0" fontId="3" fillId="17" borderId="9" xfId="0" applyFont="1" applyFill="1" applyBorder="1"/>
    <xf numFmtId="0" fontId="11" fillId="17" borderId="1" xfId="0" applyFont="1" applyFill="1" applyBorder="1" applyAlignment="1">
      <alignment horizontal="left"/>
    </xf>
    <xf numFmtId="164" fontId="11" fillId="17" borderId="1" xfId="0" applyNumberFormat="1" applyFont="1" applyFill="1" applyBorder="1" applyAlignment="1">
      <alignment horizontal="center"/>
    </xf>
    <xf numFmtId="164" fontId="0" fillId="17" borderId="1" xfId="0" applyNumberFormat="1" applyFont="1" applyFill="1" applyBorder="1"/>
    <xf numFmtId="9" fontId="0" fillId="17" borderId="1" xfId="0" applyNumberFormat="1" applyFont="1" applyFill="1" applyBorder="1"/>
    <xf numFmtId="0" fontId="1" fillId="18" borderId="1" xfId="0" applyFont="1" applyFill="1" applyBorder="1"/>
    <xf numFmtId="9" fontId="0" fillId="17" borderId="2" xfId="0" applyNumberFormat="1" applyFont="1" applyFill="1" applyBorder="1"/>
    <xf numFmtId="9" fontId="3" fillId="17" borderId="1" xfId="0" applyNumberFormat="1" applyFont="1" applyFill="1" applyBorder="1"/>
    <xf numFmtId="0" fontId="3" fillId="18" borderId="1" xfId="0" applyFont="1" applyFill="1" applyBorder="1"/>
    <xf numFmtId="0" fontId="3" fillId="17" borderId="6" xfId="0" applyFont="1" applyFill="1" applyBorder="1" applyAlignment="1">
      <alignment vertical="top"/>
    </xf>
    <xf numFmtId="165" fontId="11" fillId="17" borderId="1" xfId="0" applyNumberFormat="1" applyFont="1" applyFill="1" applyBorder="1" applyAlignment="1">
      <alignment horizontal="center"/>
    </xf>
    <xf numFmtId="9" fontId="1" fillId="17" borderId="1" xfId="0" applyNumberFormat="1" applyFont="1" applyFill="1" applyBorder="1"/>
    <xf numFmtId="9" fontId="1" fillId="17" borderId="2" xfId="0" applyNumberFormat="1" applyFont="1" applyFill="1" applyBorder="1"/>
    <xf numFmtId="2" fontId="0" fillId="17" borderId="1" xfId="0" applyNumberFormat="1" applyFont="1" applyFill="1" applyBorder="1"/>
    <xf numFmtId="0" fontId="3" fillId="17" borderId="9" xfId="0" applyFont="1" applyFill="1" applyBorder="1" applyAlignment="1">
      <alignment vertical="top"/>
    </xf>
    <xf numFmtId="0" fontId="0" fillId="18" borderId="1" xfId="0" applyFont="1" applyFill="1" applyBorder="1"/>
    <xf numFmtId="0" fontId="3" fillId="17" borderId="6" xfId="0" applyFont="1" applyFill="1" applyBorder="1"/>
    <xf numFmtId="0" fontId="3" fillId="17" borderId="7" xfId="0" applyFont="1" applyFill="1" applyBorder="1"/>
    <xf numFmtId="0" fontId="3" fillId="17" borderId="11" xfId="0" applyFont="1" applyFill="1" applyBorder="1"/>
    <xf numFmtId="1" fontId="0" fillId="17" borderId="1" xfId="0" applyNumberFormat="1" applyFont="1" applyFill="1" applyBorder="1"/>
    <xf numFmtId="0" fontId="3" fillId="17" borderId="13" xfId="0" applyFont="1" applyFill="1" applyBorder="1"/>
    <xf numFmtId="0" fontId="3" fillId="17" borderId="14" xfId="0" applyFont="1" applyFill="1" applyBorder="1"/>
    <xf numFmtId="165" fontId="11" fillId="17" borderId="15" xfId="0" applyNumberFormat="1" applyFont="1" applyFill="1" applyBorder="1" applyAlignment="1">
      <alignment horizontal="center"/>
    </xf>
    <xf numFmtId="1" fontId="0" fillId="17" borderId="15" xfId="0" applyNumberFormat="1" applyFont="1" applyFill="1" applyBorder="1"/>
    <xf numFmtId="9" fontId="0" fillId="17" borderId="15" xfId="0" applyNumberFormat="1" applyFont="1" applyFill="1" applyBorder="1"/>
    <xf numFmtId="0" fontId="0" fillId="18" borderId="15" xfId="0" applyFont="1" applyFill="1" applyBorder="1"/>
    <xf numFmtId="9" fontId="0" fillId="17" borderId="16" xfId="0" applyNumberFormat="1" applyFont="1" applyFill="1" applyBorder="1"/>
    <xf numFmtId="0" fontId="1" fillId="19" borderId="3" xfId="0" applyFont="1" applyFill="1" applyBorder="1" applyAlignment="1">
      <alignment horizontal="center" wrapText="1"/>
    </xf>
    <xf numFmtId="0" fontId="1" fillId="20" borderId="3" xfId="0" applyFont="1" applyFill="1" applyBorder="1" applyAlignment="1">
      <alignment horizontal="center" wrapText="1"/>
    </xf>
    <xf numFmtId="0" fontId="1" fillId="19" borderId="1" xfId="0" applyFont="1" applyFill="1" applyBorder="1" applyAlignment="1">
      <alignment horizontal="center" wrapText="1"/>
    </xf>
    <xf numFmtId="0" fontId="1" fillId="20" borderId="1" xfId="0" applyFont="1" applyFill="1" applyBorder="1" applyAlignment="1">
      <alignment horizontal="center" wrapText="1"/>
    </xf>
    <xf numFmtId="0" fontId="1" fillId="15" borderId="3" xfId="0" applyFont="1" applyFill="1" applyBorder="1" applyAlignment="1">
      <alignment horizontal="center" wrapText="1"/>
    </xf>
    <xf numFmtId="0" fontId="1" fillId="15" borderId="1" xfId="0" applyFont="1" applyFill="1" applyBorder="1" applyAlignment="1">
      <alignment horizontal="center" wrapText="1"/>
    </xf>
    <xf numFmtId="0" fontId="1" fillId="21" borderId="1" xfId="0" applyFont="1" applyFill="1" applyBorder="1"/>
    <xf numFmtId="0" fontId="0" fillId="21" borderId="1" xfId="0" applyFont="1" applyFill="1" applyBorder="1"/>
    <xf numFmtId="0" fontId="1" fillId="22" borderId="1" xfId="0" applyFont="1" applyFill="1" applyBorder="1"/>
    <xf numFmtId="0" fontId="3" fillId="8" borderId="17" xfId="0" applyFont="1" applyFill="1" applyBorder="1"/>
    <xf numFmtId="0" fontId="3" fillId="8" borderId="18" xfId="0" applyFont="1" applyFill="1" applyBorder="1"/>
    <xf numFmtId="0" fontId="11" fillId="0" borderId="19" xfId="0" applyFont="1" applyFill="1" applyBorder="1" applyAlignment="1">
      <alignment horizontal="left"/>
    </xf>
    <xf numFmtId="1" fontId="11" fillId="0" borderId="19" xfId="0" applyNumberFormat="1" applyFont="1" applyBorder="1" applyAlignment="1">
      <alignment horizontal="center"/>
    </xf>
    <xf numFmtId="2" fontId="0" fillId="0" borderId="19" xfId="0" applyNumberFormat="1" applyFont="1" applyBorder="1"/>
    <xf numFmtId="2" fontId="0" fillId="11" borderId="19" xfId="0" applyNumberFormat="1" applyFont="1" applyFill="1" applyBorder="1"/>
    <xf numFmtId="9" fontId="1" fillId="17" borderId="5" xfId="0" applyNumberFormat="1" applyFont="1" applyFill="1" applyBorder="1"/>
    <xf numFmtId="9" fontId="0" fillId="17" borderId="5" xfId="0" applyNumberFormat="1" applyFont="1" applyFill="1" applyBorder="1"/>
    <xf numFmtId="9" fontId="3" fillId="17" borderId="5" xfId="0" applyNumberFormat="1" applyFont="1" applyFill="1" applyBorder="1"/>
    <xf numFmtId="9" fontId="0" fillId="17" borderId="20" xfId="0" applyNumberFormat="1" applyFont="1" applyFill="1" applyBorder="1"/>
    <xf numFmtId="0" fontId="1" fillId="15" borderId="21" xfId="0" applyFont="1" applyFill="1" applyBorder="1" applyAlignment="1">
      <alignment horizontal="center" wrapText="1"/>
    </xf>
    <xf numFmtId="0" fontId="0" fillId="0" borderId="21" xfId="0" applyFont="1" applyBorder="1"/>
    <xf numFmtId="0" fontId="1" fillId="18" borderId="21" xfId="0" applyFont="1" applyFill="1" applyBorder="1"/>
    <xf numFmtId="0" fontId="1" fillId="14" borderId="21" xfId="0" applyFont="1" applyFill="1" applyBorder="1"/>
    <xf numFmtId="0" fontId="1" fillId="15" borderId="21" xfId="0" applyFont="1" applyFill="1" applyBorder="1"/>
    <xf numFmtId="0" fontId="0" fillId="14" borderId="21" xfId="0" applyFont="1" applyFill="1" applyBorder="1"/>
    <xf numFmtId="0" fontId="0" fillId="16" borderId="21" xfId="0" applyFont="1" applyFill="1" applyBorder="1"/>
    <xf numFmtId="0" fontId="3" fillId="18" borderId="21" xfId="0" applyFont="1" applyFill="1" applyBorder="1"/>
    <xf numFmtId="0" fontId="3" fillId="14" borderId="21" xfId="0" applyFont="1" applyFill="1" applyBorder="1"/>
    <xf numFmtId="0" fontId="0" fillId="18" borderId="21" xfId="0" applyFont="1" applyFill="1" applyBorder="1"/>
    <xf numFmtId="0" fontId="0" fillId="18" borderId="22" xfId="0" applyFont="1" applyFill="1" applyBorder="1"/>
    <xf numFmtId="0" fontId="1" fillId="18" borderId="3" xfId="0" applyFont="1" applyFill="1" applyBorder="1"/>
    <xf numFmtId="0" fontId="1" fillId="14" borderId="3" xfId="0" applyFont="1" applyFill="1" applyBorder="1"/>
    <xf numFmtId="0" fontId="1" fillId="22" borderId="3" xfId="0" applyFont="1" applyFill="1" applyBorder="1"/>
    <xf numFmtId="0" fontId="0" fillId="14" borderId="3" xfId="0" applyFont="1" applyFill="1" applyBorder="1"/>
    <xf numFmtId="0" fontId="1" fillId="21" borderId="3" xfId="0" applyFont="1" applyFill="1" applyBorder="1"/>
    <xf numFmtId="0" fontId="3" fillId="18" borderId="3" xfId="0" applyFont="1" applyFill="1" applyBorder="1"/>
    <xf numFmtId="0" fontId="3" fillId="14" borderId="3" xfId="0" applyFont="1" applyFill="1" applyBorder="1"/>
    <xf numFmtId="0" fontId="0" fillId="18" borderId="3" xfId="0" applyFont="1" applyFill="1" applyBorder="1"/>
    <xf numFmtId="0" fontId="0" fillId="18" borderId="23" xfId="0" applyFont="1" applyFill="1" applyBorder="1"/>
    <xf numFmtId="0" fontId="0" fillId="21" borderId="3" xfId="0" applyFont="1" applyFill="1" applyBorder="1"/>
    <xf numFmtId="9" fontId="3" fillId="17" borderId="2" xfId="0" applyNumberFormat="1" applyFont="1" applyFill="1" applyBorder="1"/>
    <xf numFmtId="0" fontId="0" fillId="23" borderId="3" xfId="0" applyFont="1" applyFill="1" applyBorder="1"/>
    <xf numFmtId="0" fontId="0" fillId="16" borderId="3" xfId="0" applyFont="1" applyFill="1" applyBorder="1"/>
    <xf numFmtId="0" fontId="0" fillId="0" borderId="5" xfId="0" applyFont="1" applyBorder="1"/>
    <xf numFmtId="164" fontId="0" fillId="17" borderId="5" xfId="0" applyNumberFormat="1" applyFont="1" applyFill="1" applyBorder="1"/>
    <xf numFmtId="164" fontId="0" fillId="8" borderId="5" xfId="0" applyNumberFormat="1" applyFont="1" applyFill="1" applyBorder="1"/>
    <xf numFmtId="9" fontId="0" fillId="0" borderId="5" xfId="0" applyNumberFormat="1" applyFont="1" applyBorder="1"/>
    <xf numFmtId="164" fontId="0" fillId="12" borderId="5" xfId="0" applyNumberFormat="1" applyFont="1" applyFill="1" applyBorder="1"/>
    <xf numFmtId="164" fontId="0" fillId="0" borderId="5" xfId="0" applyNumberFormat="1" applyFont="1" applyBorder="1"/>
    <xf numFmtId="2" fontId="0" fillId="17" borderId="5" xfId="0" applyNumberFormat="1" applyFont="1" applyFill="1" applyBorder="1"/>
    <xf numFmtId="2" fontId="0" fillId="8" borderId="5" xfId="0" applyNumberFormat="1" applyFont="1" applyFill="1" applyBorder="1"/>
    <xf numFmtId="1" fontId="0" fillId="17" borderId="5" xfId="0" applyNumberFormat="1" applyFont="1" applyFill="1" applyBorder="1"/>
    <xf numFmtId="1" fontId="0" fillId="8" borderId="5" xfId="0" applyNumberFormat="1" applyFont="1" applyFill="1" applyBorder="1"/>
    <xf numFmtId="1" fontId="0" fillId="17" borderId="20" xfId="0" applyNumberFormat="1" applyFont="1" applyFill="1" applyBorder="1"/>
    <xf numFmtId="0" fontId="0" fillId="24" borderId="3" xfId="0" applyFont="1" applyFill="1" applyBorder="1"/>
    <xf numFmtId="9" fontId="0" fillId="25" borderId="2" xfId="0" applyNumberFormat="1" applyFont="1" applyFill="1" applyBorder="1"/>
    <xf numFmtId="1" fontId="1" fillId="4" borderId="24" xfId="0" applyNumberFormat="1" applyFont="1" applyFill="1" applyBorder="1" applyProtection="1">
      <protection locked="0"/>
    </xf>
    <xf numFmtId="0" fontId="11" fillId="18" borderId="1" xfId="0" applyFont="1" applyFill="1" applyBorder="1" applyAlignment="1">
      <alignment horizontal="left"/>
    </xf>
    <xf numFmtId="0" fontId="11" fillId="14" borderId="1" xfId="0" applyFont="1" applyFill="1" applyBorder="1" applyAlignment="1">
      <alignment horizontal="left"/>
    </xf>
    <xf numFmtId="0" fontId="11" fillId="16" borderId="1" xfId="0" applyFont="1" applyFill="1" applyBorder="1" applyAlignment="1">
      <alignment horizontal="left"/>
    </xf>
    <xf numFmtId="0" fontId="3" fillId="17" borderId="7" xfId="0" applyFont="1" applyFill="1" applyBorder="1" applyAlignment="1">
      <alignment vertical="top"/>
    </xf>
    <xf numFmtId="0" fontId="3" fillId="17" borderId="25" xfId="0" applyFont="1" applyFill="1" applyBorder="1"/>
    <xf numFmtId="0" fontId="3" fillId="8" borderId="25" xfId="0" applyFont="1" applyFill="1" applyBorder="1"/>
    <xf numFmtId="0" fontId="3" fillId="8" borderId="25" xfId="0" applyFont="1" applyFill="1" applyBorder="1" applyAlignment="1">
      <alignment vertical="top"/>
    </xf>
    <xf numFmtId="0" fontId="3" fillId="17" borderId="25" xfId="0" applyFont="1" applyFill="1" applyBorder="1" applyAlignment="1">
      <alignment vertical="top"/>
    </xf>
    <xf numFmtId="0" fontId="3" fillId="17" borderId="25" xfId="0" applyFont="1" applyFill="1" applyBorder="1" applyAlignment="1">
      <alignment vertical="center"/>
    </xf>
    <xf numFmtId="0" fontId="3" fillId="8" borderId="25" xfId="0" applyFont="1" applyFill="1" applyBorder="1" applyAlignment="1">
      <alignment vertical="center"/>
    </xf>
    <xf numFmtId="0" fontId="0" fillId="13" borderId="0" xfId="0" applyFont="1" applyFill="1"/>
    <xf numFmtId="0" fontId="0" fillId="13" borderId="0" xfId="0" applyFont="1" applyFill="1" applyAlignment="1">
      <alignment wrapText="1"/>
    </xf>
    <xf numFmtId="2" fontId="0" fillId="13" borderId="0" xfId="0" applyNumberFormat="1" applyFont="1" applyFill="1"/>
    <xf numFmtId="2" fontId="0" fillId="13" borderId="0" xfId="0" applyNumberFormat="1" applyFont="1" applyFill="1" applyBorder="1"/>
    <xf numFmtId="0" fontId="0" fillId="13" borderId="0" xfId="0" applyFont="1" applyFill="1" applyBorder="1"/>
    <xf numFmtId="9" fontId="0" fillId="13" borderId="0" xfId="0" applyNumberFormat="1" applyFont="1" applyFill="1"/>
    <xf numFmtId="0" fontId="0" fillId="0" borderId="26" xfId="0" applyFont="1" applyBorder="1"/>
    <xf numFmtId="9" fontId="0" fillId="0" borderId="0" xfId="0" applyNumberFormat="1" applyFont="1" applyBorder="1"/>
    <xf numFmtId="9" fontId="0" fillId="8" borderId="0" xfId="0" applyNumberFormat="1" applyFont="1" applyFill="1" applyBorder="1"/>
    <xf numFmtId="0" fontId="11" fillId="0" borderId="27" xfId="0" applyFont="1" applyFill="1" applyBorder="1" applyAlignment="1">
      <alignment horizontal="left"/>
    </xf>
    <xf numFmtId="2" fontId="0" fillId="8" borderId="27" xfId="0" applyNumberFormat="1" applyFont="1" applyFill="1" applyBorder="1"/>
    <xf numFmtId="0" fontId="11" fillId="8" borderId="3" xfId="0" applyFont="1" applyFill="1" applyBorder="1"/>
    <xf numFmtId="0" fontId="11" fillId="8" borderId="1" xfId="0" applyFont="1" applyFill="1" applyBorder="1"/>
    <xf numFmtId="0" fontId="11" fillId="17" borderId="1" xfId="0" applyFont="1" applyFill="1" applyBorder="1"/>
    <xf numFmtId="0" fontId="3" fillId="17" borderId="1" xfId="0" applyFont="1" applyFill="1" applyBorder="1"/>
    <xf numFmtId="0" fontId="3" fillId="8" borderId="1" xfId="0" applyFont="1" applyFill="1" applyBorder="1"/>
    <xf numFmtId="0" fontId="3" fillId="8" borderId="1" xfId="0" applyFont="1" applyFill="1" applyBorder="1" applyAlignment="1">
      <alignment vertical="top"/>
    </xf>
    <xf numFmtId="0" fontId="3" fillId="17" borderId="1" xfId="0" applyFont="1" applyFill="1" applyBorder="1" applyAlignment="1">
      <alignment vertical="top"/>
    </xf>
    <xf numFmtId="0" fontId="3" fillId="17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3" fillId="17" borderId="3" xfId="0" applyFont="1" applyFill="1" applyBorder="1"/>
    <xf numFmtId="0" fontId="3" fillId="8" borderId="3" xfId="0" applyFont="1" applyFill="1" applyBorder="1"/>
    <xf numFmtId="0" fontId="3" fillId="17" borderId="15" xfId="0" applyFont="1" applyFill="1" applyBorder="1"/>
    <xf numFmtId="0" fontId="11" fillId="26" borderId="1" xfId="0" applyFont="1" applyFill="1" applyBorder="1" applyAlignment="1">
      <alignment horizontal="left"/>
    </xf>
    <xf numFmtId="0" fontId="11" fillId="27" borderId="1" xfId="0" applyFont="1" applyFill="1" applyBorder="1" applyAlignment="1">
      <alignment horizontal="left"/>
    </xf>
    <xf numFmtId="0" fontId="11" fillId="28" borderId="1" xfId="0" applyFont="1" applyFill="1" applyBorder="1" applyAlignment="1">
      <alignment horizontal="left"/>
    </xf>
    <xf numFmtId="0" fontId="11" fillId="27" borderId="1" xfId="0" applyFont="1" applyFill="1" applyBorder="1" applyAlignment="1">
      <alignment horizontal="left" vertical="top" wrapText="1"/>
    </xf>
    <xf numFmtId="0" fontId="11" fillId="26" borderId="1" xfId="0" applyFont="1" applyFill="1" applyBorder="1" applyAlignment="1">
      <alignment horizontal="left" vertical="top" wrapText="1"/>
    </xf>
    <xf numFmtId="0" fontId="11" fillId="26" borderId="1" xfId="0" applyFont="1" applyFill="1" applyBorder="1" applyAlignment="1">
      <alignment horizontal="left" wrapText="1"/>
    </xf>
    <xf numFmtId="0" fontId="11" fillId="28" borderId="1" xfId="0" applyFont="1" applyFill="1" applyBorder="1" applyAlignment="1">
      <alignment horizontal="left" vertical="top" wrapText="1"/>
    </xf>
    <xf numFmtId="0" fontId="11" fillId="26" borderId="15" xfId="0" applyFont="1" applyFill="1" applyBorder="1" applyAlignment="1">
      <alignment horizontal="left"/>
    </xf>
    <xf numFmtId="0" fontId="3" fillId="14" borderId="1" xfId="0" applyFont="1" applyFill="1" applyBorder="1" applyAlignment="1">
      <alignment vertical="top"/>
    </xf>
    <xf numFmtId="0" fontId="3" fillId="18" borderId="1" xfId="0" applyFont="1" applyFill="1" applyBorder="1" applyAlignment="1">
      <alignment vertical="top"/>
    </xf>
    <xf numFmtId="0" fontId="3" fillId="18" borderId="1" xfId="0" applyFont="1" applyFill="1" applyBorder="1" applyAlignment="1">
      <alignment vertical="center"/>
    </xf>
    <xf numFmtId="0" fontId="3" fillId="17" borderId="5" xfId="0" applyFont="1" applyFill="1" applyBorder="1"/>
    <xf numFmtId="0" fontId="3" fillId="8" borderId="5" xfId="0" applyFont="1" applyFill="1" applyBorder="1"/>
    <xf numFmtId="0" fontId="3" fillId="8" borderId="5" xfId="0" applyFont="1" applyFill="1" applyBorder="1" applyAlignment="1">
      <alignment vertical="top"/>
    </xf>
    <xf numFmtId="0" fontId="3" fillId="17" borderId="5" xfId="0" applyFont="1" applyFill="1" applyBorder="1" applyAlignment="1">
      <alignment vertical="top"/>
    </xf>
    <xf numFmtId="0" fontId="3" fillId="17" borderId="5" xfId="0" applyFont="1" applyFill="1" applyBorder="1" applyAlignment="1">
      <alignment vertical="center"/>
    </xf>
    <xf numFmtId="0" fontId="3" fillId="14" borderId="21" xfId="0" applyFont="1" applyFill="1" applyBorder="1" applyAlignment="1">
      <alignment vertical="top"/>
    </xf>
    <xf numFmtId="0" fontId="3" fillId="18" borderId="21" xfId="0" applyFont="1" applyFill="1" applyBorder="1" applyAlignment="1">
      <alignment vertical="top"/>
    </xf>
    <xf numFmtId="0" fontId="3" fillId="18" borderId="21" xfId="0" applyFont="1" applyFill="1" applyBorder="1" applyAlignment="1">
      <alignment vertical="center"/>
    </xf>
    <xf numFmtId="0" fontId="3" fillId="14" borderId="3" xfId="0" applyFont="1" applyFill="1" applyBorder="1" applyAlignment="1">
      <alignment vertical="top"/>
    </xf>
    <xf numFmtId="0" fontId="3" fillId="18" borderId="3" xfId="0" applyFont="1" applyFill="1" applyBorder="1" applyAlignment="1">
      <alignment vertical="top"/>
    </xf>
    <xf numFmtId="0" fontId="3" fillId="18" borderId="3" xfId="0" applyFont="1" applyFill="1" applyBorder="1" applyAlignment="1">
      <alignment vertical="center"/>
    </xf>
    <xf numFmtId="0" fontId="0" fillId="0" borderId="28" xfId="0" applyFont="1" applyBorder="1"/>
    <xf numFmtId="0" fontId="3" fillId="17" borderId="21" xfId="0" applyFont="1" applyFill="1" applyBorder="1"/>
    <xf numFmtId="0" fontId="3" fillId="8" borderId="21" xfId="0" applyFont="1" applyFill="1" applyBorder="1"/>
    <xf numFmtId="0" fontId="11" fillId="8" borderId="5" xfId="0" applyFont="1" applyFill="1" applyBorder="1"/>
    <xf numFmtId="0" fontId="11" fillId="14" borderId="3" xfId="0" applyFont="1" applyFill="1" applyBorder="1"/>
    <xf numFmtId="0" fontId="11" fillId="14" borderId="1" xfId="0" applyFont="1" applyFill="1" applyBorder="1"/>
    <xf numFmtId="0" fontId="11" fillId="14" borderId="21" xfId="0" applyFont="1" applyFill="1" applyBorder="1"/>
    <xf numFmtId="0" fontId="11" fillId="17" borderId="1" xfId="0" applyFont="1" applyFill="1" applyBorder="1" applyAlignment="1">
      <alignment vertical="top"/>
    </xf>
    <xf numFmtId="0" fontId="11" fillId="17" borderId="5" xfId="0" applyFont="1" applyFill="1" applyBorder="1" applyAlignment="1">
      <alignment vertical="top"/>
    </xf>
    <xf numFmtId="0" fontId="11" fillId="18" borderId="3" xfId="0" applyFont="1" applyFill="1" applyBorder="1" applyAlignment="1">
      <alignment vertical="top"/>
    </xf>
    <xf numFmtId="0" fontId="11" fillId="18" borderId="1" xfId="0" applyFont="1" applyFill="1" applyBorder="1" applyAlignment="1">
      <alignment vertical="top"/>
    </xf>
    <xf numFmtId="0" fontId="11" fillId="18" borderId="21" xfId="0" applyFont="1" applyFill="1" applyBorder="1" applyAlignment="1">
      <alignment vertical="top"/>
    </xf>
    <xf numFmtId="0" fontId="11" fillId="8" borderId="1" xfId="0" applyFont="1" applyFill="1" applyBorder="1" applyAlignment="1">
      <alignment vertical="center"/>
    </xf>
    <xf numFmtId="0" fontId="11" fillId="8" borderId="5" xfId="0" applyFont="1" applyFill="1" applyBorder="1" applyAlignment="1">
      <alignment vertical="center"/>
    </xf>
    <xf numFmtId="0" fontId="11" fillId="14" borderId="3" xfId="0" applyFont="1" applyFill="1" applyBorder="1" applyAlignment="1">
      <alignment vertical="center"/>
    </xf>
    <xf numFmtId="0" fontId="11" fillId="14" borderId="1" xfId="0" applyFont="1" applyFill="1" applyBorder="1" applyAlignment="1">
      <alignment vertical="center"/>
    </xf>
    <xf numFmtId="0" fontId="11" fillId="14" borderId="21" xfId="0" applyFont="1" applyFill="1" applyBorder="1" applyAlignment="1">
      <alignment vertical="center"/>
    </xf>
    <xf numFmtId="0" fontId="11" fillId="17" borderId="1" xfId="0" applyFont="1" applyFill="1" applyBorder="1" applyAlignment="1">
      <alignment vertical="center"/>
    </xf>
    <xf numFmtId="0" fontId="11" fillId="17" borderId="5" xfId="0" applyFont="1" applyFill="1" applyBorder="1" applyAlignment="1">
      <alignment vertical="center"/>
    </xf>
    <xf numFmtId="0" fontId="11" fillId="18" borderId="3" xfId="0" applyFont="1" applyFill="1" applyBorder="1" applyAlignment="1">
      <alignment vertical="center"/>
    </xf>
    <xf numFmtId="0" fontId="11" fillId="18" borderId="1" xfId="0" applyFont="1" applyFill="1" applyBorder="1" applyAlignment="1">
      <alignment vertical="center"/>
    </xf>
    <xf numFmtId="0" fontId="11" fillId="18" borderId="21" xfId="0" applyFont="1" applyFill="1" applyBorder="1" applyAlignment="1">
      <alignment vertical="center"/>
    </xf>
    <xf numFmtId="0" fontId="11" fillId="17" borderId="5" xfId="0" applyFont="1" applyFill="1" applyBorder="1"/>
    <xf numFmtId="0" fontId="11" fillId="18" borderId="3" xfId="0" applyFont="1" applyFill="1" applyBorder="1"/>
    <xf numFmtId="0" fontId="11" fillId="18" borderId="1" xfId="0" applyFont="1" applyFill="1" applyBorder="1"/>
    <xf numFmtId="0" fontId="11" fillId="18" borderId="21" xfId="0" applyFont="1" applyFill="1" applyBorder="1"/>
    <xf numFmtId="0" fontId="11" fillId="17" borderId="15" xfId="0" applyFont="1" applyFill="1" applyBorder="1"/>
    <xf numFmtId="0" fontId="11" fillId="17" borderId="20" xfId="0" applyFont="1" applyFill="1" applyBorder="1"/>
    <xf numFmtId="0" fontId="11" fillId="18" borderId="23" xfId="0" applyFont="1" applyFill="1" applyBorder="1"/>
    <xf numFmtId="0" fontId="11" fillId="18" borderId="15" xfId="0" applyFont="1" applyFill="1" applyBorder="1"/>
    <xf numFmtId="0" fontId="11" fillId="18" borderId="22" xfId="0" applyFont="1" applyFill="1" applyBorder="1"/>
    <xf numFmtId="9" fontId="3" fillId="8" borderId="2" xfId="0" applyNumberFormat="1" applyFont="1" applyFill="1" applyBorder="1" applyAlignment="1">
      <alignment vertical="top"/>
    </xf>
    <xf numFmtId="9" fontId="11" fillId="8" borderId="2" xfId="0" applyNumberFormat="1" applyFont="1" applyFill="1" applyBorder="1"/>
    <xf numFmtId="9" fontId="3" fillId="17" borderId="2" xfId="0" applyNumberFormat="1" applyFont="1" applyFill="1" applyBorder="1" applyAlignment="1">
      <alignment vertical="top"/>
    </xf>
    <xf numFmtId="9" fontId="11" fillId="17" borderId="2" xfId="0" applyNumberFormat="1" applyFont="1" applyFill="1" applyBorder="1" applyAlignment="1">
      <alignment vertical="top"/>
    </xf>
    <xf numFmtId="9" fontId="3" fillId="17" borderId="2" xfId="0" applyNumberFormat="1" applyFont="1" applyFill="1" applyBorder="1" applyAlignment="1">
      <alignment vertical="center"/>
    </xf>
    <xf numFmtId="9" fontId="11" fillId="8" borderId="2" xfId="0" applyNumberFormat="1" applyFont="1" applyFill="1" applyBorder="1" applyAlignment="1">
      <alignment vertical="center"/>
    </xf>
    <xf numFmtId="9" fontId="11" fillId="17" borderId="2" xfId="0" applyNumberFormat="1" applyFont="1" applyFill="1" applyBorder="1" applyAlignment="1">
      <alignment vertical="center"/>
    </xf>
    <xf numFmtId="9" fontId="11" fillId="17" borderId="2" xfId="0" applyNumberFormat="1" applyFont="1" applyFill="1" applyBorder="1"/>
    <xf numFmtId="9" fontId="11" fillId="17" borderId="16" xfId="0" applyNumberFormat="1" applyFont="1" applyFill="1" applyBorder="1"/>
    <xf numFmtId="9" fontId="3" fillId="8" borderId="1" xfId="0" applyNumberFormat="1" applyFont="1" applyFill="1" applyBorder="1" applyAlignment="1">
      <alignment vertical="top"/>
    </xf>
    <xf numFmtId="9" fontId="11" fillId="8" borderId="1" xfId="0" applyNumberFormat="1" applyFont="1" applyFill="1" applyBorder="1"/>
    <xf numFmtId="9" fontId="3" fillId="17" borderId="1" xfId="0" applyNumberFormat="1" applyFont="1" applyFill="1" applyBorder="1" applyAlignment="1">
      <alignment vertical="top"/>
    </xf>
    <xf numFmtId="9" fontId="11" fillId="17" borderId="1" xfId="0" applyNumberFormat="1" applyFont="1" applyFill="1" applyBorder="1" applyAlignment="1">
      <alignment vertical="top"/>
    </xf>
    <xf numFmtId="9" fontId="3" fillId="17" borderId="1" xfId="0" applyNumberFormat="1" applyFont="1" applyFill="1" applyBorder="1" applyAlignment="1">
      <alignment vertical="center"/>
    </xf>
    <xf numFmtId="9" fontId="11" fillId="8" borderId="1" xfId="0" applyNumberFormat="1" applyFont="1" applyFill="1" applyBorder="1" applyAlignment="1">
      <alignment vertical="center"/>
    </xf>
    <xf numFmtId="9" fontId="11" fillId="17" borderId="1" xfId="0" applyNumberFormat="1" applyFont="1" applyFill="1" applyBorder="1" applyAlignment="1">
      <alignment vertical="center"/>
    </xf>
    <xf numFmtId="9" fontId="11" fillId="17" borderId="1" xfId="0" applyNumberFormat="1" applyFont="1" applyFill="1" applyBorder="1"/>
    <xf numFmtId="9" fontId="11" fillId="17" borderId="15" xfId="0" applyNumberFormat="1" applyFont="1" applyFill="1" applyBorder="1"/>
    <xf numFmtId="0" fontId="0" fillId="0" borderId="0" xfId="0" applyBorder="1" applyAlignment="1"/>
    <xf numFmtId="0" fontId="0" fillId="13" borderId="0" xfId="0" applyFill="1" applyBorder="1" applyAlignment="1"/>
    <xf numFmtId="0" fontId="3" fillId="8" borderId="29" xfId="0" applyFont="1" applyFill="1" applyBorder="1"/>
    <xf numFmtId="0" fontId="3" fillId="8" borderId="27" xfId="0" applyFont="1" applyFill="1" applyBorder="1"/>
    <xf numFmtId="0" fontId="3" fillId="8" borderId="30" xfId="0" applyFont="1" applyFill="1" applyBorder="1"/>
    <xf numFmtId="0" fontId="0" fillId="8" borderId="0" xfId="0" applyFont="1" applyFill="1" applyBorder="1"/>
    <xf numFmtId="0" fontId="8" fillId="8" borderId="0" xfId="0" applyFont="1" applyFill="1" applyBorder="1" applyProtection="1"/>
    <xf numFmtId="9" fontId="0" fillId="8" borderId="0" xfId="0" applyNumberFormat="1" applyFont="1" applyFill="1" applyBorder="1" applyProtection="1"/>
    <xf numFmtId="166" fontId="9" fillId="8" borderId="0" xfId="0" applyNumberFormat="1" applyFont="1" applyFill="1" applyBorder="1" applyAlignment="1" applyProtection="1">
      <alignment horizontal="left"/>
    </xf>
    <xf numFmtId="0" fontId="0" fillId="13" borderId="0" xfId="0" applyFill="1" applyAlignment="1"/>
    <xf numFmtId="0" fontId="1" fillId="29" borderId="3" xfId="0" applyFont="1" applyFill="1" applyBorder="1" applyAlignment="1">
      <alignment horizontal="center" wrapText="1"/>
    </xf>
    <xf numFmtId="9" fontId="1" fillId="8" borderId="1" xfId="0" applyNumberFormat="1" applyFont="1" applyFill="1" applyBorder="1" applyAlignment="1">
      <alignment horizontal="center" wrapText="1"/>
    </xf>
    <xf numFmtId="0" fontId="1" fillId="29" borderId="1" xfId="0" applyFont="1" applyFill="1" applyBorder="1" applyAlignment="1">
      <alignment horizontal="center" wrapText="1"/>
    </xf>
    <xf numFmtId="9" fontId="1" fillId="8" borderId="2" xfId="0" applyNumberFormat="1" applyFont="1" applyFill="1" applyBorder="1" applyAlignment="1">
      <alignment horizontal="center" wrapText="1"/>
    </xf>
    <xf numFmtId="0" fontId="0" fillId="8" borderId="3" xfId="0" applyFont="1" applyFill="1" applyBorder="1"/>
    <xf numFmtId="0" fontId="0" fillId="8" borderId="1" xfId="0" applyFont="1" applyFill="1" applyBorder="1"/>
    <xf numFmtId="0" fontId="0" fillId="8" borderId="2" xfId="0" applyFont="1" applyFill="1" applyBorder="1"/>
    <xf numFmtId="0" fontId="3" fillId="17" borderId="30" xfId="0" applyFont="1" applyFill="1" applyBorder="1"/>
    <xf numFmtId="0" fontId="3" fillId="8" borderId="31" xfId="0" applyFont="1" applyFill="1" applyBorder="1"/>
    <xf numFmtId="0" fontId="3" fillId="8" borderId="32" xfId="0" applyFont="1" applyFill="1" applyBorder="1"/>
    <xf numFmtId="9" fontId="0" fillId="13" borderId="0" xfId="0" applyNumberFormat="1" applyFont="1" applyFill="1" applyBorder="1"/>
    <xf numFmtId="0" fontId="0" fillId="13" borderId="0" xfId="0" applyFont="1" applyFill="1" applyBorder="1" applyAlignment="1">
      <alignment wrapText="1"/>
    </xf>
    <xf numFmtId="0" fontId="0" fillId="0" borderId="33" xfId="0" applyFont="1" applyBorder="1"/>
    <xf numFmtId="9" fontId="0" fillId="0" borderId="33" xfId="0" applyNumberFormat="1" applyFont="1" applyBorder="1"/>
    <xf numFmtId="9" fontId="0" fillId="8" borderId="33" xfId="0" applyNumberFormat="1" applyFont="1" applyFill="1" applyBorder="1"/>
    <xf numFmtId="0" fontId="0" fillId="0" borderId="34" xfId="0" applyFont="1" applyBorder="1"/>
    <xf numFmtId="9" fontId="0" fillId="0" borderId="34" xfId="0" applyNumberFormat="1" applyFont="1" applyBorder="1"/>
    <xf numFmtId="9" fontId="0" fillId="8" borderId="34" xfId="0" applyNumberFormat="1" applyFont="1" applyFill="1" applyBorder="1"/>
    <xf numFmtId="9" fontId="0" fillId="13" borderId="35" xfId="0" applyNumberFormat="1" applyFont="1" applyFill="1" applyBorder="1"/>
    <xf numFmtId="0" fontId="0" fillId="13" borderId="35" xfId="0" applyFont="1" applyFill="1" applyBorder="1"/>
    <xf numFmtId="0" fontId="0" fillId="0" borderId="36" xfId="0" applyFont="1" applyBorder="1"/>
    <xf numFmtId="0" fontId="0" fillId="0" borderId="36" xfId="0" applyFont="1" applyBorder="1" applyAlignment="1">
      <alignment wrapText="1"/>
    </xf>
    <xf numFmtId="0" fontId="0" fillId="0" borderId="37" xfId="0" applyFont="1" applyBorder="1"/>
    <xf numFmtId="0" fontId="0" fillId="0" borderId="38" xfId="0" applyFont="1" applyBorder="1"/>
    <xf numFmtId="0" fontId="0" fillId="0" borderId="39" xfId="0" applyFont="1" applyBorder="1"/>
    <xf numFmtId="2" fontId="0" fillId="0" borderId="39" xfId="0" applyNumberFormat="1" applyFont="1" applyBorder="1"/>
    <xf numFmtId="1" fontId="1" fillId="4" borderId="40" xfId="0" applyNumberFormat="1" applyFont="1" applyFill="1" applyBorder="1" applyProtection="1">
      <protection locked="0"/>
    </xf>
    <xf numFmtId="0" fontId="17" fillId="13" borderId="0" xfId="0" applyFont="1" applyFill="1"/>
    <xf numFmtId="1" fontId="11" fillId="0" borderId="27" xfId="0" applyNumberFormat="1" applyFont="1" applyFill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" fontId="0" fillId="0" borderId="27" xfId="0" applyNumberFormat="1" applyFont="1" applyFill="1" applyBorder="1"/>
    <xf numFmtId="9" fontId="1" fillId="32" borderId="1" xfId="0" applyNumberFormat="1" applyFont="1" applyFill="1" applyBorder="1" applyAlignment="1">
      <alignment horizontal="center" wrapText="1"/>
    </xf>
    <xf numFmtId="9" fontId="1" fillId="32" borderId="2" xfId="0" applyNumberFormat="1" applyFont="1" applyFill="1" applyBorder="1" applyAlignment="1">
      <alignment horizontal="center" wrapText="1"/>
    </xf>
    <xf numFmtId="0" fontId="1" fillId="33" borderId="21" xfId="0" applyFont="1" applyFill="1" applyBorder="1" applyAlignment="1">
      <alignment horizontal="center" wrapText="1"/>
    </xf>
    <xf numFmtId="0" fontId="1" fillId="33" borderId="1" xfId="0" applyFont="1" applyFill="1" applyBorder="1" applyAlignment="1">
      <alignment horizontal="center" wrapText="1"/>
    </xf>
    <xf numFmtId="0" fontId="1" fillId="34" borderId="21" xfId="0" applyFont="1" applyFill="1" applyBorder="1" applyAlignment="1">
      <alignment horizontal="center" wrapText="1"/>
    </xf>
    <xf numFmtId="9" fontId="1" fillId="35" borderId="1" xfId="0" applyNumberFormat="1" applyFont="1" applyFill="1" applyBorder="1" applyAlignment="1">
      <alignment horizontal="center" wrapText="1"/>
    </xf>
    <xf numFmtId="0" fontId="1" fillId="34" borderId="1" xfId="0" applyFont="1" applyFill="1" applyBorder="1" applyAlignment="1">
      <alignment horizontal="center" wrapText="1"/>
    </xf>
    <xf numFmtId="9" fontId="1" fillId="35" borderId="2" xfId="0" applyNumberFormat="1" applyFont="1" applyFill="1" applyBorder="1" applyAlignment="1">
      <alignment horizontal="center" wrapText="1"/>
    </xf>
    <xf numFmtId="0" fontId="1" fillId="36" borderId="21" xfId="0" applyFont="1" applyFill="1" applyBorder="1" applyAlignment="1">
      <alignment horizontal="center" wrapText="1"/>
    </xf>
    <xf numFmtId="9" fontId="1" fillId="37" borderId="1" xfId="0" applyNumberFormat="1" applyFont="1" applyFill="1" applyBorder="1" applyAlignment="1">
      <alignment horizontal="center" wrapText="1"/>
    </xf>
    <xf numFmtId="0" fontId="1" fillId="36" borderId="1" xfId="0" applyFont="1" applyFill="1" applyBorder="1" applyAlignment="1">
      <alignment horizontal="center" wrapText="1"/>
    </xf>
    <xf numFmtId="9" fontId="1" fillId="37" borderId="2" xfId="0" applyNumberFormat="1" applyFont="1" applyFill="1" applyBorder="1" applyAlignment="1">
      <alignment horizontal="center" wrapText="1"/>
    </xf>
    <xf numFmtId="9" fontId="1" fillId="17" borderId="2" xfId="1" applyNumberFormat="1" applyFont="1" applyFill="1" applyBorder="1"/>
    <xf numFmtId="9" fontId="1" fillId="8" borderId="2" xfId="1" applyNumberFormat="1" applyFont="1" applyFill="1" applyBorder="1"/>
    <xf numFmtId="9" fontId="0" fillId="8" borderId="2" xfId="1" applyNumberFormat="1" applyFont="1" applyFill="1" applyBorder="1"/>
    <xf numFmtId="9" fontId="0" fillId="17" borderId="2" xfId="1" applyNumberFormat="1" applyFont="1" applyFill="1" applyBorder="1"/>
    <xf numFmtId="9" fontId="0" fillId="17" borderId="16" xfId="1" applyNumberFormat="1" applyFont="1" applyFill="1" applyBorder="1"/>
    <xf numFmtId="0" fontId="0" fillId="13" borderId="0" xfId="0" applyFill="1"/>
    <xf numFmtId="2" fontId="0" fillId="13" borderId="0" xfId="0" applyNumberFormat="1" applyFill="1"/>
    <xf numFmtId="9" fontId="0" fillId="13" borderId="0" xfId="0" applyNumberFormat="1" applyFill="1"/>
    <xf numFmtId="0" fontId="0" fillId="0" borderId="37" xfId="0" applyBorder="1"/>
    <xf numFmtId="2" fontId="0" fillId="0" borderId="4" xfId="0" applyNumberFormat="1" applyBorder="1"/>
    <xf numFmtId="0" fontId="0" fillId="0" borderId="4" xfId="0" applyBorder="1"/>
    <xf numFmtId="0" fontId="0" fillId="13" borderId="0" xfId="0" applyFill="1" applyAlignment="1">
      <alignment wrapText="1"/>
    </xf>
    <xf numFmtId="0" fontId="0" fillId="0" borderId="36" xfId="0" applyBorder="1"/>
    <xf numFmtId="0" fontId="1" fillId="0" borderId="0" xfId="0" applyFont="1" applyAlignment="1">
      <alignment wrapText="1"/>
    </xf>
    <xf numFmtId="0" fontId="0" fillId="0" borderId="36" xfId="0" applyBorder="1" applyAlignment="1">
      <alignment wrapText="1"/>
    </xf>
    <xf numFmtId="0" fontId="11" fillId="0" borderId="27" xfId="0" applyFont="1" applyBorder="1" applyAlignment="1">
      <alignment horizontal="left"/>
    </xf>
    <xf numFmtId="2" fontId="0" fillId="8" borderId="27" xfId="0" applyNumberFormat="1" applyFill="1" applyBorder="1"/>
    <xf numFmtId="0" fontId="0" fillId="0" borderId="28" xfId="0" applyBorder="1"/>
    <xf numFmtId="0" fontId="11" fillId="0" borderId="1" xfId="0" applyFont="1" applyBorder="1" applyAlignment="1">
      <alignment horizontal="left"/>
    </xf>
    <xf numFmtId="2" fontId="0" fillId="8" borderId="1" xfId="0" applyNumberFormat="1" applyFill="1" applyBorder="1"/>
    <xf numFmtId="0" fontId="0" fillId="0" borderId="5" xfId="0" applyBorder="1"/>
    <xf numFmtId="0" fontId="0" fillId="24" borderId="3" xfId="0" applyFill="1" applyBorder="1"/>
    <xf numFmtId="9" fontId="0" fillId="25" borderId="2" xfId="0" applyNumberFormat="1" applyFill="1" applyBorder="1"/>
    <xf numFmtId="0" fontId="0" fillId="23" borderId="3" xfId="0" applyFill="1" applyBorder="1"/>
    <xf numFmtId="9" fontId="0" fillId="7" borderId="2" xfId="0" applyNumberFormat="1" applyFill="1" applyBorder="1"/>
    <xf numFmtId="0" fontId="0" fillId="0" borderId="3" xfId="0" applyBorder="1"/>
    <xf numFmtId="0" fontId="0" fillId="0" borderId="1" xfId="0" applyBorder="1"/>
    <xf numFmtId="0" fontId="0" fillId="0" borderId="2" xfId="0" applyBorder="1"/>
    <xf numFmtId="0" fontId="0" fillId="0" borderId="21" xfId="0" applyBorder="1"/>
    <xf numFmtId="164" fontId="0" fillId="17" borderId="1" xfId="0" applyNumberFormat="1" applyFill="1" applyBorder="1"/>
    <xf numFmtId="164" fontId="3" fillId="17" borderId="1" xfId="0" applyNumberFormat="1" applyFont="1" applyFill="1" applyBorder="1"/>
    <xf numFmtId="164" fontId="0" fillId="8" borderId="1" xfId="0" applyNumberFormat="1" applyFill="1" applyBorder="1"/>
    <xf numFmtId="164" fontId="3" fillId="8" borderId="1" xfId="0" applyNumberFormat="1" applyFont="1" applyFill="1" applyBorder="1"/>
    <xf numFmtId="9" fontId="0" fillId="8" borderId="1" xfId="0" applyNumberFormat="1" applyFill="1" applyBorder="1"/>
    <xf numFmtId="0" fontId="0" fillId="0" borderId="26" xfId="0" applyBorder="1"/>
    <xf numFmtId="164" fontId="0" fillId="0" borderId="1" xfId="0" applyNumberFormat="1" applyBorder="1"/>
    <xf numFmtId="164" fontId="11" fillId="8" borderId="1" xfId="0" applyNumberFormat="1" applyFont="1" applyFill="1" applyBorder="1"/>
    <xf numFmtId="2" fontId="3" fillId="17" borderId="1" xfId="0" applyNumberFormat="1" applyFont="1" applyFill="1" applyBorder="1"/>
    <xf numFmtId="2" fontId="3" fillId="8" borderId="1" xfId="0" applyNumberFormat="1" applyFont="1" applyFill="1" applyBorder="1" applyAlignment="1">
      <alignment vertical="top"/>
    </xf>
    <xf numFmtId="2" fontId="3" fillId="8" borderId="1" xfId="0" applyNumberFormat="1" applyFont="1" applyFill="1" applyBorder="1"/>
    <xf numFmtId="164" fontId="3" fillId="17" borderId="1" xfId="0" applyNumberFormat="1" applyFont="1" applyFill="1" applyBorder="1" applyAlignment="1">
      <alignment vertical="top"/>
    </xf>
    <xf numFmtId="164" fontId="3" fillId="8" borderId="1" xfId="0" applyNumberFormat="1" applyFont="1" applyFill="1" applyBorder="1" applyAlignment="1">
      <alignment vertical="top"/>
    </xf>
    <xf numFmtId="164" fontId="11" fillId="17" borderId="1" xfId="0" applyNumberFormat="1" applyFont="1" applyFill="1" applyBorder="1" applyAlignment="1">
      <alignment vertical="top"/>
    </xf>
    <xf numFmtId="164" fontId="3" fillId="17" borderId="1" xfId="0" applyNumberFormat="1" applyFont="1" applyFill="1" applyBorder="1" applyAlignment="1">
      <alignment vertical="center"/>
    </xf>
    <xf numFmtId="164" fontId="11" fillId="8" borderId="1" xfId="0" applyNumberFormat="1" applyFont="1" applyFill="1" applyBorder="1" applyAlignment="1">
      <alignment vertical="center"/>
    </xf>
    <xf numFmtId="164" fontId="11" fillId="17" borderId="1" xfId="0" applyNumberFormat="1" applyFont="1" applyFill="1" applyBorder="1" applyAlignment="1">
      <alignment vertical="center"/>
    </xf>
    <xf numFmtId="1" fontId="3" fillId="8" borderId="1" xfId="0" applyNumberFormat="1" applyFont="1" applyFill="1" applyBorder="1"/>
    <xf numFmtId="1" fontId="3" fillId="17" borderId="1" xfId="0" applyNumberFormat="1" applyFont="1" applyFill="1" applyBorder="1"/>
    <xf numFmtId="1" fontId="3" fillId="8" borderId="1" xfId="0" applyNumberFormat="1" applyFont="1" applyFill="1" applyBorder="1" applyAlignment="1">
      <alignment vertical="top"/>
    </xf>
    <xf numFmtId="164" fontId="11" fillId="17" borderId="1" xfId="0" applyNumberFormat="1" applyFont="1" applyFill="1" applyBorder="1"/>
    <xf numFmtId="1" fontId="11" fillId="17" borderId="1" xfId="0" applyNumberFormat="1" applyFont="1" applyFill="1" applyBorder="1"/>
    <xf numFmtId="1" fontId="11" fillId="8" borderId="1" xfId="0" applyNumberFormat="1" applyFont="1" applyFill="1" applyBorder="1"/>
    <xf numFmtId="1" fontId="11" fillId="17" borderId="15" xfId="0" applyNumberFormat="1" applyFont="1" applyFill="1" applyBorder="1"/>
    <xf numFmtId="0" fontId="6" fillId="8" borderId="0" xfId="0" applyFont="1" applyFill="1" applyAlignment="1">
      <alignment horizontal="left"/>
    </xf>
    <xf numFmtId="0" fontId="0" fillId="8" borderId="0" xfId="0" applyFill="1" applyAlignment="1">
      <alignment horizontal="left"/>
    </xf>
    <xf numFmtId="0" fontId="8" fillId="8" borderId="0" xfId="0" applyFont="1" applyFill="1"/>
    <xf numFmtId="0" fontId="0" fillId="8" borderId="0" xfId="0" applyFill="1"/>
    <xf numFmtId="9" fontId="0" fillId="8" borderId="0" xfId="0" applyNumberFormat="1" applyFill="1"/>
    <xf numFmtId="166" fontId="9" fillId="8" borderId="0" xfId="0" applyNumberFormat="1" applyFont="1" applyFill="1" applyAlignment="1">
      <alignment horizontal="left"/>
    </xf>
    <xf numFmtId="9" fontId="0" fillId="13" borderId="35" xfId="0" applyNumberFormat="1" applyFill="1" applyBorder="1"/>
    <xf numFmtId="0" fontId="0" fillId="13" borderId="35" xfId="0" applyFill="1" applyBorder="1"/>
    <xf numFmtId="2" fontId="0" fillId="0" borderId="0" xfId="0" applyNumberFormat="1"/>
    <xf numFmtId="9" fontId="0" fillId="0" borderId="0" xfId="0" applyNumberFormat="1"/>
    <xf numFmtId="0" fontId="0" fillId="0" borderId="34" xfId="0" applyBorder="1"/>
    <xf numFmtId="9" fontId="0" fillId="0" borderId="34" xfId="0" applyNumberFormat="1" applyBorder="1"/>
    <xf numFmtId="9" fontId="0" fillId="8" borderId="34" xfId="0" applyNumberFormat="1" applyFill="1" applyBorder="1"/>
    <xf numFmtId="0" fontId="0" fillId="0" borderId="33" xfId="0" applyBorder="1"/>
    <xf numFmtId="9" fontId="0" fillId="0" borderId="33" xfId="0" applyNumberFormat="1" applyBorder="1"/>
    <xf numFmtId="9" fontId="0" fillId="8" borderId="33" xfId="0" applyNumberFormat="1" applyFill="1" applyBorder="1"/>
    <xf numFmtId="2" fontId="0" fillId="38" borderId="27" xfId="0" applyNumberFormat="1" applyFill="1" applyBorder="1"/>
    <xf numFmtId="2" fontId="0" fillId="39" borderId="1" xfId="0" applyNumberFormat="1" applyFill="1" applyBorder="1"/>
    <xf numFmtId="1" fontId="11" fillId="38" borderId="27" xfId="0" applyNumberFormat="1" applyFont="1" applyFill="1" applyBorder="1" applyAlignment="1">
      <alignment horizontal="left"/>
    </xf>
    <xf numFmtId="0" fontId="0" fillId="0" borderId="38" xfId="0" applyFont="1" applyBorder="1" applyAlignment="1">
      <alignment vertical="top" wrapText="1"/>
    </xf>
    <xf numFmtId="0" fontId="0" fillId="0" borderId="0" xfId="0" applyBorder="1" applyAlignment="1"/>
    <xf numFmtId="0" fontId="3" fillId="30" borderId="31" xfId="0" applyFont="1" applyFill="1" applyBorder="1" applyAlignment="1">
      <alignment vertical="top" wrapText="1"/>
    </xf>
    <xf numFmtId="0" fontId="11" fillId="30" borderId="39" xfId="0" applyFont="1" applyFill="1" applyBorder="1" applyAlignment="1">
      <alignment vertical="top" wrapText="1"/>
    </xf>
    <xf numFmtId="0" fontId="11" fillId="30" borderId="44" xfId="0" applyFont="1" applyFill="1" applyBorder="1" applyAlignment="1">
      <alignment vertical="top" wrapText="1"/>
    </xf>
    <xf numFmtId="0" fontId="1" fillId="13" borderId="29" xfId="0" applyFont="1" applyFill="1" applyBorder="1" applyAlignment="1">
      <alignment horizontal="center" vertical="center"/>
    </xf>
    <xf numFmtId="0" fontId="1" fillId="13" borderId="41" xfId="0" applyFont="1" applyFill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/>
    </xf>
    <xf numFmtId="0" fontId="1" fillId="7" borderId="41" xfId="0" applyFont="1" applyFill="1" applyBorder="1" applyAlignment="1">
      <alignment horizontal="center" vertical="center"/>
    </xf>
    <xf numFmtId="0" fontId="1" fillId="9" borderId="29" xfId="0" applyFont="1" applyFill="1" applyBorder="1" applyAlignment="1">
      <alignment horizontal="center" vertical="center"/>
    </xf>
    <xf numFmtId="0" fontId="0" fillId="9" borderId="27" xfId="0" applyFont="1" applyFill="1" applyBorder="1" applyAlignment="1"/>
    <xf numFmtId="0" fontId="0" fillId="9" borderId="41" xfId="0" applyFont="1" applyFill="1" applyBorder="1" applyAlignment="1"/>
    <xf numFmtId="0" fontId="1" fillId="10" borderId="29" xfId="0" applyFont="1" applyFill="1" applyBorder="1" applyAlignment="1">
      <alignment horizontal="center" vertical="center"/>
    </xf>
    <xf numFmtId="0" fontId="0" fillId="10" borderId="27" xfId="0" applyFont="1" applyFill="1" applyBorder="1" applyAlignment="1"/>
    <xf numFmtId="0" fontId="0" fillId="10" borderId="41" xfId="0" applyFont="1" applyFill="1" applyBorder="1" applyAlignment="1"/>
    <xf numFmtId="0" fontId="1" fillId="32" borderId="32" xfId="0" applyFont="1" applyFill="1" applyBorder="1" applyAlignment="1">
      <alignment horizontal="center" vertical="center"/>
    </xf>
    <xf numFmtId="0" fontId="0" fillId="32" borderId="27" xfId="0" applyFont="1" applyFill="1" applyBorder="1" applyAlignment="1"/>
    <xf numFmtId="0" fontId="0" fillId="32" borderId="41" xfId="0" applyFont="1" applyFill="1" applyBorder="1" applyAlignment="1"/>
    <xf numFmtId="0" fontId="1" fillId="0" borderId="9" xfId="0" applyFont="1" applyBorder="1" applyAlignment="1">
      <alignment horizontal="center" vertical="center" textRotation="90"/>
    </xf>
    <xf numFmtId="0" fontId="0" fillId="0" borderId="9" xfId="0" applyBorder="1" applyAlignment="1"/>
    <xf numFmtId="0" fontId="1" fillId="35" borderId="32" xfId="0" applyFont="1" applyFill="1" applyBorder="1" applyAlignment="1">
      <alignment horizontal="center" vertical="center"/>
    </xf>
    <xf numFmtId="0" fontId="0" fillId="35" borderId="27" xfId="0" applyFont="1" applyFill="1" applyBorder="1" applyAlignment="1"/>
    <xf numFmtId="0" fontId="0" fillId="35" borderId="41" xfId="0" applyFont="1" applyFill="1" applyBorder="1" applyAlignment="1"/>
    <xf numFmtId="0" fontId="4" fillId="35" borderId="21" xfId="0" applyFont="1" applyFill="1" applyBorder="1" applyAlignment="1">
      <alignment wrapText="1"/>
    </xf>
    <xf numFmtId="0" fontId="4" fillId="35" borderId="1" xfId="0" applyFont="1" applyFill="1" applyBorder="1" applyAlignment="1">
      <alignment wrapText="1"/>
    </xf>
    <xf numFmtId="0" fontId="4" fillId="35" borderId="1" xfId="0" applyFont="1" applyFill="1" applyBorder="1" applyAlignment="1"/>
    <xf numFmtId="0" fontId="4" fillId="35" borderId="2" xfId="0" applyFont="1" applyFill="1" applyBorder="1" applyAlignment="1"/>
    <xf numFmtId="0" fontId="4" fillId="10" borderId="1" xfId="0" applyFont="1" applyFill="1" applyBorder="1" applyAlignment="1"/>
    <xf numFmtId="0" fontId="4" fillId="10" borderId="2" xfId="0" applyFont="1" applyFill="1" applyBorder="1" applyAlignment="1"/>
    <xf numFmtId="0" fontId="4" fillId="32" borderId="21" xfId="0" applyFont="1" applyFill="1" applyBorder="1" applyAlignment="1">
      <alignment wrapText="1"/>
    </xf>
    <xf numFmtId="0" fontId="4" fillId="32" borderId="1" xfId="0" applyFont="1" applyFill="1" applyBorder="1" applyAlignment="1">
      <alignment wrapText="1"/>
    </xf>
    <xf numFmtId="0" fontId="4" fillId="32" borderId="1" xfId="0" applyFont="1" applyFill="1" applyBorder="1" applyAlignment="1"/>
    <xf numFmtId="0" fontId="4" fillId="32" borderId="2" xfId="0" applyFont="1" applyFill="1" applyBorder="1" applyAlignment="1"/>
    <xf numFmtId="0" fontId="3" fillId="8" borderId="11" xfId="0" applyFont="1" applyFill="1" applyBorder="1" applyAlignment="1"/>
    <xf numFmtId="0" fontId="1" fillId="8" borderId="11" xfId="0" applyFont="1" applyFill="1" applyBorder="1" applyAlignment="1"/>
    <xf numFmtId="0" fontId="13" fillId="8" borderId="47" xfId="0" applyFont="1" applyFill="1" applyBorder="1" applyAlignment="1">
      <alignment vertical="top" wrapText="1"/>
    </xf>
    <xf numFmtId="0" fontId="2" fillId="0" borderId="48" xfId="0" applyFont="1" applyBorder="1" applyAlignment="1">
      <alignment vertical="top" wrapText="1"/>
    </xf>
    <xf numFmtId="0" fontId="14" fillId="0" borderId="48" xfId="0" applyFont="1" applyBorder="1" applyAlignment="1">
      <alignment vertical="top" wrapText="1"/>
    </xf>
    <xf numFmtId="0" fontId="14" fillId="0" borderId="49" xfId="0" applyFont="1" applyBorder="1" applyAlignment="1">
      <alignment vertical="top" wrapText="1"/>
    </xf>
    <xf numFmtId="0" fontId="1" fillId="31" borderId="42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9" fontId="1" fillId="13" borderId="45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" fillId="23" borderId="42" xfId="0" applyFont="1" applyFill="1" applyBorder="1" applyAlignment="1">
      <alignment horizontal="center" vertical="center" wrapText="1"/>
    </xf>
    <xf numFmtId="9" fontId="1" fillId="7" borderId="45" xfId="0" applyNumberFormat="1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wrapText="1"/>
    </xf>
    <xf numFmtId="0" fontId="4" fillId="9" borderId="1" xfId="0" applyFont="1" applyFill="1" applyBorder="1" applyAlignment="1">
      <alignment wrapText="1"/>
    </xf>
    <xf numFmtId="0" fontId="1" fillId="37" borderId="32" xfId="0" applyFont="1" applyFill="1" applyBorder="1" applyAlignment="1">
      <alignment horizontal="center" vertical="center"/>
    </xf>
    <xf numFmtId="0" fontId="0" fillId="37" borderId="27" xfId="0" applyFont="1" applyFill="1" applyBorder="1" applyAlignment="1"/>
    <xf numFmtId="0" fontId="0" fillId="37" borderId="41" xfId="0" applyFont="1" applyFill="1" applyBorder="1" applyAlignment="1"/>
    <xf numFmtId="0" fontId="4" fillId="37" borderId="21" xfId="0" applyFont="1" applyFill="1" applyBorder="1" applyAlignment="1">
      <alignment wrapText="1"/>
    </xf>
    <xf numFmtId="0" fontId="4" fillId="37" borderId="1" xfId="0" applyFont="1" applyFill="1" applyBorder="1" applyAlignment="1">
      <alignment wrapText="1"/>
    </xf>
    <xf numFmtId="0" fontId="4" fillId="37" borderId="1" xfId="0" applyFont="1" applyFill="1" applyBorder="1" applyAlignment="1"/>
    <xf numFmtId="0" fontId="4" fillId="37" borderId="2" xfId="0" applyFont="1" applyFill="1" applyBorder="1" applyAlignment="1"/>
    <xf numFmtId="0" fontId="4" fillId="9" borderId="1" xfId="0" applyFont="1" applyFill="1" applyBorder="1" applyAlignment="1"/>
    <xf numFmtId="0" fontId="4" fillId="9" borderId="2" xfId="0" applyFont="1" applyFill="1" applyBorder="1" applyAlignment="1"/>
    <xf numFmtId="0" fontId="4" fillId="10" borderId="3" xfId="0" applyFont="1" applyFill="1" applyBorder="1" applyAlignment="1">
      <alignment wrapText="1"/>
    </xf>
    <xf numFmtId="0" fontId="4" fillId="10" borderId="1" xfId="0" applyFont="1" applyFill="1" applyBorder="1" applyAlignment="1">
      <alignment wrapText="1"/>
    </xf>
    <xf numFmtId="0" fontId="3" fillId="8" borderId="30" xfId="0" applyFont="1" applyFill="1" applyBorder="1" applyAlignment="1"/>
    <xf numFmtId="0" fontId="0" fillId="8" borderId="21" xfId="0" applyFill="1" applyBorder="1" applyAlignment="1"/>
    <xf numFmtId="0" fontId="1" fillId="6" borderId="29" xfId="0" applyFont="1" applyFill="1" applyBorder="1" applyAlignment="1">
      <alignment horizontal="center" vertical="center"/>
    </xf>
    <xf numFmtId="0" fontId="0" fillId="6" borderId="27" xfId="0" applyFont="1" applyFill="1" applyBorder="1" applyAlignment="1"/>
    <xf numFmtId="0" fontId="0" fillId="6" borderId="41" xfId="0" applyFont="1" applyFill="1" applyBorder="1" applyAlignment="1"/>
    <xf numFmtId="0" fontId="3" fillId="30" borderId="50" xfId="0" applyFont="1" applyFill="1" applyBorder="1" applyAlignment="1">
      <alignment vertical="top" wrapText="1"/>
    </xf>
    <xf numFmtId="0" fontId="11" fillId="30" borderId="51" xfId="0" applyFont="1" applyFill="1" applyBorder="1" applyAlignment="1">
      <alignment vertical="top" wrapText="1"/>
    </xf>
    <xf numFmtId="0" fontId="1" fillId="7" borderId="28" xfId="0" applyFont="1" applyFill="1" applyBorder="1" applyAlignment="1">
      <alignment horizontal="center" vertical="center"/>
    </xf>
    <xf numFmtId="0" fontId="1" fillId="31" borderId="42" xfId="0" applyFont="1" applyFill="1" applyBorder="1" applyAlignment="1">
      <alignment horizontal="center" wrapText="1"/>
    </xf>
    <xf numFmtId="0" fontId="0" fillId="0" borderId="43" xfId="0" applyBorder="1" applyAlignment="1"/>
    <xf numFmtId="9" fontId="1" fillId="13" borderId="45" xfId="0" applyNumberFormat="1" applyFont="1" applyFill="1" applyBorder="1" applyAlignment="1">
      <alignment horizontal="center" wrapText="1"/>
    </xf>
    <xf numFmtId="0" fontId="0" fillId="0" borderId="46" xfId="0" applyBorder="1" applyAlignment="1"/>
    <xf numFmtId="0" fontId="3" fillId="8" borderId="3" xfId="0" applyFont="1" applyFill="1" applyBorder="1" applyAlignment="1"/>
    <xf numFmtId="0" fontId="1" fillId="0" borderId="1" xfId="0" applyFont="1" applyBorder="1" applyAlignment="1"/>
    <xf numFmtId="0" fontId="3" fillId="17" borderId="30" xfId="0" applyFont="1" applyFill="1" applyBorder="1" applyAlignment="1"/>
    <xf numFmtId="0" fontId="0" fillId="0" borderId="21" xfId="0" applyBorder="1" applyAlignment="1"/>
    <xf numFmtId="0" fontId="4" fillId="6" borderId="1" xfId="0" applyFont="1" applyFill="1" applyBorder="1" applyAlignment="1"/>
    <xf numFmtId="0" fontId="4" fillId="6" borderId="2" xfId="0" applyFont="1" applyFill="1" applyBorder="1" applyAlignment="1"/>
    <xf numFmtId="0" fontId="4" fillId="6" borderId="3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1" fillId="0" borderId="52" xfId="0" applyFont="1" applyBorder="1" applyAlignment="1">
      <alignment horizontal="center" vertical="center" textRotation="90"/>
    </xf>
    <xf numFmtId="0" fontId="0" fillId="0" borderId="52" xfId="0" applyBorder="1" applyAlignment="1"/>
    <xf numFmtId="0" fontId="3" fillId="17" borderId="53" xfId="0" applyFont="1" applyFill="1" applyBorder="1" applyAlignment="1"/>
    <xf numFmtId="0" fontId="0" fillId="0" borderId="22" xfId="0" applyBorder="1" applyAlignment="1"/>
    <xf numFmtId="0" fontId="0" fillId="0" borderId="54" xfId="0" applyFont="1" applyBorder="1" applyAlignment="1">
      <alignment vertical="top" wrapText="1"/>
    </xf>
    <xf numFmtId="0" fontId="0" fillId="0" borderId="55" xfId="0" applyBorder="1" applyAlignment="1"/>
    <xf numFmtId="0" fontId="0" fillId="0" borderId="56" xfId="0" applyBorder="1" applyAlignment="1"/>
    <xf numFmtId="0" fontId="1" fillId="23" borderId="42" xfId="0" applyFont="1" applyFill="1" applyBorder="1" applyAlignment="1">
      <alignment horizontal="center" wrapText="1"/>
    </xf>
    <xf numFmtId="9" fontId="1" fillId="7" borderId="57" xfId="0" applyNumberFormat="1" applyFont="1" applyFill="1" applyBorder="1" applyAlignment="1">
      <alignment horizontal="center" wrapText="1"/>
    </xf>
    <xf numFmtId="0" fontId="0" fillId="0" borderId="58" xfId="0" applyBorder="1" applyAlignment="1"/>
    <xf numFmtId="0" fontId="13" fillId="8" borderId="47" xfId="0" applyFont="1" applyFill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0" fillId="0" borderId="48" xfId="0" applyBorder="1" applyAlignment="1">
      <alignment wrapText="1"/>
    </xf>
    <xf numFmtId="0" fontId="0" fillId="0" borderId="59" xfId="0" applyBorder="1" applyAlignment="1">
      <alignment wrapText="1"/>
    </xf>
    <xf numFmtId="0" fontId="3" fillId="17" borderId="30" xfId="0" applyFont="1" applyFill="1" applyBorder="1"/>
    <xf numFmtId="0" fontId="0" fillId="0" borderId="21" xfId="0" applyBorder="1"/>
    <xf numFmtId="0" fontId="3" fillId="8" borderId="30" xfId="0" applyFont="1" applyFill="1" applyBorder="1"/>
    <xf numFmtId="0" fontId="0" fillId="8" borderId="21" xfId="0" applyFill="1" applyBorder="1"/>
    <xf numFmtId="0" fontId="3" fillId="17" borderId="53" xfId="0" applyFont="1" applyFill="1" applyBorder="1"/>
    <xf numFmtId="0" fontId="0" fillId="0" borderId="22" xfId="0" applyBorder="1"/>
    <xf numFmtId="0" fontId="0" fillId="0" borderId="52" xfId="0" applyBorder="1"/>
    <xf numFmtId="0" fontId="4" fillId="9" borderId="1" xfId="0" applyFont="1" applyFill="1" applyBorder="1"/>
    <xf numFmtId="0" fontId="4" fillId="9" borderId="2" xfId="0" applyFont="1" applyFill="1" applyBorder="1"/>
    <xf numFmtId="0" fontId="4" fillId="10" borderId="1" xfId="0" applyFont="1" applyFill="1" applyBorder="1"/>
    <xf numFmtId="0" fontId="4" fillId="10" borderId="2" xfId="0" applyFont="1" applyFill="1" applyBorder="1"/>
    <xf numFmtId="0" fontId="4" fillId="6" borderId="1" xfId="0" applyFont="1" applyFill="1" applyBorder="1"/>
    <xf numFmtId="0" fontId="4" fillId="6" borderId="2" xfId="0" applyFont="1" applyFill="1" applyBorder="1"/>
    <xf numFmtId="0" fontId="3" fillId="8" borderId="3" xfId="0" applyFont="1" applyFill="1" applyBorder="1"/>
    <xf numFmtId="0" fontId="1" fillId="0" borderId="1" xfId="0" applyFont="1" applyBorder="1"/>
    <xf numFmtId="0" fontId="0" fillId="0" borderId="43" xfId="0" applyBorder="1"/>
    <xf numFmtId="0" fontId="0" fillId="0" borderId="46" xfId="0" applyBorder="1"/>
    <xf numFmtId="0" fontId="0" fillId="0" borderId="58" xfId="0" applyBorder="1"/>
    <xf numFmtId="0" fontId="0" fillId="0" borderId="54" xfId="0" applyBorder="1" applyAlignment="1">
      <alignment vertical="top" wrapText="1"/>
    </xf>
    <xf numFmtId="0" fontId="0" fillId="0" borderId="55" xfId="0" applyBorder="1"/>
    <xf numFmtId="0" fontId="0" fillId="0" borderId="56" xfId="0" applyBorder="1"/>
    <xf numFmtId="0" fontId="0" fillId="9" borderId="27" xfId="0" applyFill="1" applyBorder="1"/>
    <xf numFmtId="0" fontId="0" fillId="9" borderId="41" xfId="0" applyFill="1" applyBorder="1"/>
    <xf numFmtId="0" fontId="0" fillId="10" borderId="27" xfId="0" applyFill="1" applyBorder="1"/>
    <xf numFmtId="0" fontId="0" fillId="10" borderId="41" xfId="0" applyFill="1" applyBorder="1"/>
    <xf numFmtId="0" fontId="0" fillId="6" borderId="27" xfId="0" applyFill="1" applyBorder="1"/>
    <xf numFmtId="0" fontId="0" fillId="6" borderId="41" xfId="0" applyFill="1" applyBorder="1"/>
    <xf numFmtId="0" fontId="3" fillId="8" borderId="30" xfId="0" applyFont="1" applyFill="1" applyBorder="1" applyAlignment="1">
      <alignment horizontal="right"/>
    </xf>
    <xf numFmtId="0" fontId="0" fillId="0" borderId="21" xfId="0" applyBorder="1" applyAlignment="1">
      <alignment horizontal="right"/>
    </xf>
    <xf numFmtId="0" fontId="2" fillId="0" borderId="48" xfId="0" applyFont="1" applyBorder="1" applyAlignment="1">
      <alignment horizontal="left" vertical="top" wrapText="1"/>
    </xf>
    <xf numFmtId="0" fontId="0" fillId="0" borderId="49" xfId="0" applyBorder="1" applyAlignment="1">
      <alignment wrapText="1"/>
    </xf>
    <xf numFmtId="9" fontId="1" fillId="7" borderId="45" xfId="0" applyNumberFormat="1" applyFont="1" applyFill="1" applyBorder="1" applyAlignment="1">
      <alignment horizontal="center" wrapText="1"/>
    </xf>
    <xf numFmtId="0" fontId="1" fillId="13" borderId="32" xfId="0" applyFont="1" applyFill="1" applyBorder="1" applyAlignment="1">
      <alignment horizontal="center" vertical="center"/>
    </xf>
    <xf numFmtId="0" fontId="1" fillId="13" borderId="28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2.jpe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13.jpeg"/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3</xdr:row>
      <xdr:rowOff>0</xdr:rowOff>
    </xdr:from>
    <xdr:to>
      <xdr:col>4</xdr:col>
      <xdr:colOff>181088</xdr:colOff>
      <xdr:row>3</xdr:row>
      <xdr:rowOff>0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BBED233A-2E4B-424D-9999-D152F555C854}"/>
            </a:ext>
          </a:extLst>
        </xdr:cNvPr>
        <xdr:cNvSpPr/>
      </xdr:nvSpPr>
      <xdr:spPr>
        <a:xfrm>
          <a:off x="1800225" y="1476375"/>
          <a:ext cx="704963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8</xdr:col>
      <xdr:colOff>76200</xdr:colOff>
      <xdr:row>3</xdr:row>
      <xdr:rowOff>171450</xdr:rowOff>
    </xdr:from>
    <xdr:to>
      <xdr:col>8</xdr:col>
      <xdr:colOff>361950</xdr:colOff>
      <xdr:row>3</xdr:row>
      <xdr:rowOff>762000</xdr:rowOff>
    </xdr:to>
    <xdr:pic>
      <xdr:nvPicPr>
        <xdr:cNvPr id="8270" name="Picture 3">
          <a:extLst>
            <a:ext uri="{FF2B5EF4-FFF2-40B4-BE49-F238E27FC236}">
              <a16:creationId xmlns:a16="http://schemas.microsoft.com/office/drawing/2014/main" id="{FE514246-FF76-4CEC-90F5-DB9211834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1647825"/>
          <a:ext cx="2857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161925</xdr:rowOff>
    </xdr:from>
    <xdr:to>
      <xdr:col>4</xdr:col>
      <xdr:colOff>85414</xdr:colOff>
      <xdr:row>3</xdr:row>
      <xdr:rowOff>695325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6357342-BC97-438D-AC23-435244735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1638300"/>
          <a:ext cx="1171264" cy="533400"/>
        </a:xfrm>
        <a:prstGeom prst="rect">
          <a:avLst/>
        </a:prstGeom>
      </xdr:spPr>
    </xdr:pic>
    <xdr:clientData/>
  </xdr:twoCellAnchor>
  <xdr:twoCellAnchor editAs="oneCell">
    <xdr:from>
      <xdr:col>13</xdr:col>
      <xdr:colOff>19049</xdr:colOff>
      <xdr:row>0</xdr:row>
      <xdr:rowOff>38100</xdr:rowOff>
    </xdr:from>
    <xdr:to>
      <xdr:col>15</xdr:col>
      <xdr:colOff>507452</xdr:colOff>
      <xdr:row>0</xdr:row>
      <xdr:rowOff>781050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8598A1E-D8B6-4029-B4D6-2EE020170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299" y="38100"/>
          <a:ext cx="1631403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3</xdr:row>
      <xdr:rowOff>38100</xdr:rowOff>
    </xdr:from>
    <xdr:to>
      <xdr:col>6</xdr:col>
      <xdr:colOff>381000</xdr:colOff>
      <xdr:row>3</xdr:row>
      <xdr:rowOff>733425</xdr:rowOff>
    </xdr:to>
    <xdr:pic>
      <xdr:nvPicPr>
        <xdr:cNvPr id="2220" name="Picture 4" descr="3-1.jpg">
          <a:extLst>
            <a:ext uri="{FF2B5EF4-FFF2-40B4-BE49-F238E27FC236}">
              <a16:creationId xmlns:a16="http://schemas.microsoft.com/office/drawing/2014/main" id="{5BF73785-23A7-4889-A253-7865D02C2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43" r="12270"/>
        <a:stretch>
          <a:fillRect/>
        </a:stretch>
      </xdr:blipFill>
      <xdr:spPr bwMode="auto">
        <a:xfrm>
          <a:off x="2124075" y="1438275"/>
          <a:ext cx="5524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3</xdr:row>
      <xdr:rowOff>447675</xdr:rowOff>
    </xdr:from>
    <xdr:to>
      <xdr:col>4</xdr:col>
      <xdr:colOff>47625</xdr:colOff>
      <xdr:row>3</xdr:row>
      <xdr:rowOff>733425</xdr:rowOff>
    </xdr:to>
    <xdr:pic>
      <xdr:nvPicPr>
        <xdr:cNvPr id="2221" name="Picture 6">
          <a:extLst>
            <a:ext uri="{FF2B5EF4-FFF2-40B4-BE49-F238E27FC236}">
              <a16:creationId xmlns:a16="http://schemas.microsoft.com/office/drawing/2014/main" id="{E3BEB70B-6978-41B8-8265-CB6032918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847850"/>
          <a:ext cx="10191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10</xdr:col>
      <xdr:colOff>123825</xdr:colOff>
      <xdr:row>0</xdr:row>
      <xdr:rowOff>38100</xdr:rowOff>
    </xdr:from>
    <xdr:to>
      <xdr:col>15</xdr:col>
      <xdr:colOff>352425</xdr:colOff>
      <xdr:row>0</xdr:row>
      <xdr:rowOff>733425</xdr:rowOff>
    </xdr:to>
    <xdr:pic>
      <xdr:nvPicPr>
        <xdr:cNvPr id="2222" name="Picture 2">
          <a:extLst>
            <a:ext uri="{FF2B5EF4-FFF2-40B4-BE49-F238E27FC236}">
              <a16:creationId xmlns:a16="http://schemas.microsoft.com/office/drawing/2014/main" id="{65297C8A-6BCE-4B6D-A56C-19EA40407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7738" r="8000" b="12958"/>
        <a:stretch>
          <a:fillRect/>
        </a:stretch>
      </xdr:blipFill>
      <xdr:spPr bwMode="auto">
        <a:xfrm>
          <a:off x="3743325" y="38100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386907</xdr:colOff>
      <xdr:row>3</xdr:row>
      <xdr:rowOff>247650</xdr:rowOff>
    </xdr:from>
    <xdr:to>
      <xdr:col>6</xdr:col>
      <xdr:colOff>409575</xdr:colOff>
      <xdr:row>3</xdr:row>
      <xdr:rowOff>1066800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120945E-2752-4C52-B622-93F6F54518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10" t="16027" r="14555" b="10411"/>
        <a:stretch/>
      </xdr:blipFill>
      <xdr:spPr>
        <a:xfrm>
          <a:off x="2091882" y="1647825"/>
          <a:ext cx="613218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66986</xdr:colOff>
      <xdr:row>3</xdr:row>
      <xdr:rowOff>476250</xdr:rowOff>
    </xdr:from>
    <xdr:to>
      <xdr:col>4</xdr:col>
      <xdr:colOff>142875</xdr:colOff>
      <xdr:row>3</xdr:row>
      <xdr:rowOff>1009650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593BB5F-7780-4A9A-B1FF-8E692DFD5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586" y="1876425"/>
          <a:ext cx="1171264" cy="533400"/>
        </a:xfrm>
        <a:prstGeom prst="rect">
          <a:avLst/>
        </a:prstGeom>
      </xdr:spPr>
    </xdr:pic>
    <xdr:clientData/>
  </xdr:twoCellAnchor>
  <xdr:twoCellAnchor editAs="oneCell">
    <xdr:from>
      <xdr:col>10</xdr:col>
      <xdr:colOff>180975</xdr:colOff>
      <xdr:row>0</xdr:row>
      <xdr:rowOff>9525</xdr:rowOff>
    </xdr:from>
    <xdr:to>
      <xdr:col>14</xdr:col>
      <xdr:colOff>80892</xdr:colOff>
      <xdr:row>0</xdr:row>
      <xdr:rowOff>714375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7F63E79-7C81-4EEE-989A-3D35176B1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5" y="9525"/>
          <a:ext cx="1547742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3</xdr:row>
      <xdr:rowOff>409575</xdr:rowOff>
    </xdr:from>
    <xdr:to>
      <xdr:col>4</xdr:col>
      <xdr:colOff>218764</xdr:colOff>
      <xdr:row>3</xdr:row>
      <xdr:rowOff>904874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4D2B5BC-D989-4EFB-9BA3-232612446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57375"/>
          <a:ext cx="1304614" cy="495299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3</xdr:row>
      <xdr:rowOff>104774</xdr:rowOff>
    </xdr:from>
    <xdr:to>
      <xdr:col>7</xdr:col>
      <xdr:colOff>0</xdr:colOff>
      <xdr:row>3</xdr:row>
      <xdr:rowOff>897253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9C5996-5B55-4031-A9E8-A8398CAFF7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98" t="17538" r="15074" b="11136"/>
        <a:stretch/>
      </xdr:blipFill>
      <xdr:spPr>
        <a:xfrm>
          <a:off x="2066925" y="1552574"/>
          <a:ext cx="609600" cy="792479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0</xdr:row>
      <xdr:rowOff>57150</xdr:rowOff>
    </xdr:from>
    <xdr:to>
      <xdr:col>12</xdr:col>
      <xdr:colOff>415742</xdr:colOff>
      <xdr:row>0</xdr:row>
      <xdr:rowOff>742950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DC281A2-4FB5-41C0-985D-DB0515167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5" y="57150"/>
          <a:ext cx="1806392" cy="685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3</xdr:row>
      <xdr:rowOff>0</xdr:rowOff>
    </xdr:from>
    <xdr:to>
      <xdr:col>4</xdr:col>
      <xdr:colOff>447788</xdr:colOff>
      <xdr:row>3</xdr:row>
      <xdr:rowOff>0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6A62CAE-9B08-419D-B80B-660E6049B08C}"/>
            </a:ext>
          </a:extLst>
        </xdr:cNvPr>
        <xdr:cNvSpPr/>
      </xdr:nvSpPr>
      <xdr:spPr>
        <a:xfrm>
          <a:off x="1326356" y="578644"/>
          <a:ext cx="1021557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4</xdr:col>
      <xdr:colOff>495300</xdr:colOff>
      <xdr:row>3</xdr:row>
      <xdr:rowOff>66675</xdr:rowOff>
    </xdr:from>
    <xdr:to>
      <xdr:col>8</xdr:col>
      <xdr:colOff>561975</xdr:colOff>
      <xdr:row>3</xdr:row>
      <xdr:rowOff>800100</xdr:rowOff>
    </xdr:to>
    <xdr:pic>
      <xdr:nvPicPr>
        <xdr:cNvPr id="1256" name="Picture 8">
          <a:extLst>
            <a:ext uri="{FF2B5EF4-FFF2-40B4-BE49-F238E27FC236}">
              <a16:creationId xmlns:a16="http://schemas.microsoft.com/office/drawing/2014/main" id="{D59D9DBC-1BF1-4571-BFF3-D37E860F0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946" t="25140" r="16370" b="4889"/>
        <a:stretch>
          <a:fillRect/>
        </a:stretch>
      </xdr:blipFill>
      <xdr:spPr bwMode="auto">
        <a:xfrm>
          <a:off x="2276475" y="1543050"/>
          <a:ext cx="6096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571500</xdr:colOff>
      <xdr:row>3</xdr:row>
      <xdr:rowOff>482325</xdr:rowOff>
    </xdr:from>
    <xdr:to>
      <xdr:col>4</xdr:col>
      <xdr:colOff>38100</xdr:colOff>
      <xdr:row>3</xdr:row>
      <xdr:rowOff>820669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8E5FD58-7C22-4389-9CBB-94DA3F1D4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" y="1958700"/>
          <a:ext cx="742950" cy="338344"/>
        </a:xfrm>
        <a:prstGeom prst="rect">
          <a:avLst/>
        </a:prstGeom>
      </xdr:spPr>
    </xdr:pic>
    <xdr:clientData/>
  </xdr:twoCellAnchor>
  <xdr:twoCellAnchor editAs="oneCell">
    <xdr:from>
      <xdr:col>11</xdr:col>
      <xdr:colOff>9524</xdr:colOff>
      <xdr:row>0</xdr:row>
      <xdr:rowOff>66675</xdr:rowOff>
    </xdr:from>
    <xdr:to>
      <xdr:col>14</xdr:col>
      <xdr:colOff>315285</xdr:colOff>
      <xdr:row>0</xdr:row>
      <xdr:rowOff>752475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B2B9039-823E-4A93-A4E0-70F181FDD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49" y="66675"/>
          <a:ext cx="1505911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1"/>
  <sheetViews>
    <sheetView workbookViewId="0">
      <selection activeCell="C4" sqref="C4:I4"/>
    </sheetView>
  </sheetViews>
  <sheetFormatPr defaultColWidth="8.5703125" defaultRowHeight="15" x14ac:dyDescent="0.25"/>
  <cols>
    <col min="1" max="3" width="8.5703125" style="19" customWidth="1"/>
    <col min="4" max="4" width="9.140625" style="19" customWidth="1"/>
    <col min="5" max="5" width="8.5703125" style="19" customWidth="1"/>
    <col min="6" max="6" width="6.140625" style="19" hidden="1" customWidth="1"/>
    <col min="7" max="7" width="5.42578125" style="19" hidden="1" customWidth="1"/>
    <col min="8" max="8" width="7.5703125" style="20" hidden="1" customWidth="1"/>
    <col min="9" max="9" width="6.5703125" style="51" bestFit="1" customWidth="1"/>
    <col min="10" max="10" width="12" style="52" hidden="1" customWidth="1"/>
    <col min="11" max="11" width="8.5703125" style="52" customWidth="1"/>
    <col min="12" max="12" width="8.5703125" style="21" customWidth="1"/>
    <col min="13" max="13" width="8.5703125" style="19" customWidth="1"/>
    <col min="14" max="14" width="8.5703125" style="21" customWidth="1"/>
    <col min="15" max="15" width="8.5703125" style="22" customWidth="1"/>
    <col min="16" max="16384" width="8.5703125" style="19"/>
  </cols>
  <sheetData>
    <row r="1" spans="1:34" ht="64.5" customHeight="1" x14ac:dyDescent="0.25">
      <c r="A1" s="179"/>
      <c r="B1" s="179"/>
      <c r="C1" s="179"/>
      <c r="D1" s="179"/>
      <c r="E1" s="179"/>
      <c r="F1" s="179"/>
      <c r="G1" s="179"/>
      <c r="H1" s="181"/>
      <c r="I1" s="182"/>
      <c r="J1" s="183"/>
      <c r="K1" s="183"/>
      <c r="L1" s="184"/>
      <c r="M1" s="179"/>
      <c r="N1" s="184"/>
      <c r="O1" s="184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</row>
    <row r="2" spans="1:34" ht="36" customHeight="1" thickBot="1" x14ac:dyDescent="0.3">
      <c r="A2" s="179"/>
      <c r="B2" s="399" t="s">
        <v>103</v>
      </c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179"/>
    </row>
    <row r="3" spans="1:34" ht="15.75" thickTop="1" x14ac:dyDescent="0.25">
      <c r="A3" s="179"/>
      <c r="B3" s="306"/>
      <c r="C3" s="401" t="s">
        <v>17</v>
      </c>
      <c r="D3" s="402"/>
      <c r="E3" s="403"/>
      <c r="F3" s="307" t="s">
        <v>19</v>
      </c>
      <c r="G3" s="307" t="s">
        <v>19</v>
      </c>
      <c r="H3" s="308"/>
      <c r="I3" s="309">
        <v>500</v>
      </c>
      <c r="J3" s="23"/>
      <c r="K3" s="404" t="s">
        <v>24</v>
      </c>
      <c r="L3" s="405"/>
      <c r="M3" s="406" t="s">
        <v>23</v>
      </c>
      <c r="N3" s="407"/>
      <c r="O3" s="408" t="s">
        <v>25</v>
      </c>
      <c r="P3" s="409"/>
      <c r="Q3" s="409"/>
      <c r="R3" s="410"/>
      <c r="S3" s="411" t="s">
        <v>28</v>
      </c>
      <c r="T3" s="412"/>
      <c r="U3" s="412"/>
      <c r="V3" s="413"/>
      <c r="W3" s="414" t="s">
        <v>29</v>
      </c>
      <c r="X3" s="415"/>
      <c r="Y3" s="415"/>
      <c r="Z3" s="416"/>
      <c r="AA3" s="419" t="s">
        <v>99</v>
      </c>
      <c r="AB3" s="420"/>
      <c r="AC3" s="420"/>
      <c r="AD3" s="421"/>
      <c r="AE3" s="446" t="s">
        <v>98</v>
      </c>
      <c r="AF3" s="447"/>
      <c r="AG3" s="447"/>
      <c r="AH3" s="448"/>
    </row>
    <row r="4" spans="1:34" s="25" customFormat="1" ht="66" customHeight="1" thickBot="1" x14ac:dyDescent="0.3">
      <c r="A4" s="180"/>
      <c r="B4" s="78"/>
      <c r="C4" s="434"/>
      <c r="D4" s="435"/>
      <c r="E4" s="435"/>
      <c r="F4" s="436"/>
      <c r="G4" s="436"/>
      <c r="H4" s="436"/>
      <c r="I4" s="437"/>
      <c r="J4" s="1" t="s">
        <v>32</v>
      </c>
      <c r="K4" s="438" t="s">
        <v>21</v>
      </c>
      <c r="L4" s="440" t="s">
        <v>22</v>
      </c>
      <c r="M4" s="442" t="s">
        <v>21</v>
      </c>
      <c r="N4" s="443" t="s">
        <v>22</v>
      </c>
      <c r="O4" s="112" t="s">
        <v>21</v>
      </c>
      <c r="P4" s="45" t="s">
        <v>22</v>
      </c>
      <c r="Q4" s="114" t="s">
        <v>21</v>
      </c>
      <c r="R4" s="46" t="s">
        <v>22</v>
      </c>
      <c r="S4" s="113" t="s">
        <v>21</v>
      </c>
      <c r="T4" s="47" t="s">
        <v>22</v>
      </c>
      <c r="U4" s="115" t="s">
        <v>21</v>
      </c>
      <c r="V4" s="48" t="s">
        <v>22</v>
      </c>
      <c r="W4" s="317" t="s">
        <v>21</v>
      </c>
      <c r="X4" s="315" t="s">
        <v>22</v>
      </c>
      <c r="Y4" s="318" t="s">
        <v>21</v>
      </c>
      <c r="Z4" s="316" t="s">
        <v>22</v>
      </c>
      <c r="AA4" s="319" t="s">
        <v>21</v>
      </c>
      <c r="AB4" s="320" t="s">
        <v>22</v>
      </c>
      <c r="AC4" s="321" t="s">
        <v>21</v>
      </c>
      <c r="AD4" s="322" t="s">
        <v>22</v>
      </c>
      <c r="AE4" s="323" t="s">
        <v>21</v>
      </c>
      <c r="AF4" s="324" t="s">
        <v>22</v>
      </c>
      <c r="AG4" s="325" t="s">
        <v>21</v>
      </c>
      <c r="AH4" s="326" t="s">
        <v>22</v>
      </c>
    </row>
    <row r="5" spans="1:34" ht="16.5" thickTop="1" thickBot="1" x14ac:dyDescent="0.3">
      <c r="A5" s="179"/>
      <c r="B5" s="77"/>
      <c r="C5" s="121" t="s">
        <v>17</v>
      </c>
      <c r="D5" s="122"/>
      <c r="E5" s="123"/>
      <c r="F5" s="124">
        <v>363</v>
      </c>
      <c r="G5" s="124">
        <v>200</v>
      </c>
      <c r="H5" s="125">
        <f>F5/3.63</f>
        <v>100</v>
      </c>
      <c r="I5" s="126">
        <f>I3</f>
        <v>500</v>
      </c>
      <c r="J5" s="155">
        <v>100</v>
      </c>
      <c r="K5" s="439"/>
      <c r="L5" s="441"/>
      <c r="M5" s="439"/>
      <c r="N5" s="441"/>
      <c r="O5" s="444" t="s">
        <v>26</v>
      </c>
      <c r="P5" s="445"/>
      <c r="Q5" s="453" t="s">
        <v>27</v>
      </c>
      <c r="R5" s="454"/>
      <c r="S5" s="455" t="s">
        <v>26</v>
      </c>
      <c r="T5" s="456"/>
      <c r="U5" s="426" t="s">
        <v>27</v>
      </c>
      <c r="V5" s="427"/>
      <c r="W5" s="428" t="s">
        <v>26</v>
      </c>
      <c r="X5" s="429"/>
      <c r="Y5" s="430" t="s">
        <v>27</v>
      </c>
      <c r="Z5" s="431"/>
      <c r="AA5" s="422" t="s">
        <v>26</v>
      </c>
      <c r="AB5" s="423"/>
      <c r="AC5" s="424" t="s">
        <v>27</v>
      </c>
      <c r="AD5" s="425"/>
      <c r="AE5" s="449" t="s">
        <v>26</v>
      </c>
      <c r="AF5" s="450"/>
      <c r="AG5" s="451" t="s">
        <v>27</v>
      </c>
      <c r="AH5" s="452"/>
    </row>
    <row r="6" spans="1:34" ht="15.75" hidden="1" thickBot="1" x14ac:dyDescent="0.3">
      <c r="A6" s="179"/>
      <c r="B6" s="77"/>
      <c r="C6" s="42" t="s">
        <v>18</v>
      </c>
      <c r="D6" s="43"/>
      <c r="E6" s="56"/>
      <c r="F6" s="57"/>
      <c r="G6" s="57"/>
      <c r="H6" s="58"/>
      <c r="I6" s="59">
        <f>I4</f>
        <v>0</v>
      </c>
      <c r="J6" s="155">
        <f>J5/6.86</f>
        <v>14.577259475218659</v>
      </c>
      <c r="K6" s="166"/>
      <c r="L6" s="167"/>
      <c r="M6" s="153"/>
      <c r="N6" s="12"/>
      <c r="O6" s="9" t="s">
        <v>21</v>
      </c>
      <c r="P6" s="3" t="s">
        <v>22</v>
      </c>
      <c r="Q6" s="2" t="s">
        <v>21</v>
      </c>
      <c r="R6" s="10" t="s">
        <v>22</v>
      </c>
      <c r="S6" s="13"/>
      <c r="T6" s="14"/>
      <c r="U6" s="14"/>
      <c r="V6" s="15"/>
      <c r="W6" s="132"/>
      <c r="X6" s="14"/>
      <c r="Y6" s="14"/>
      <c r="Z6" s="15"/>
      <c r="AA6" s="132"/>
      <c r="AB6" s="14"/>
      <c r="AC6" s="14"/>
      <c r="AD6" s="15"/>
      <c r="AE6" s="132"/>
      <c r="AF6" s="14"/>
      <c r="AG6" s="14"/>
      <c r="AH6" s="15"/>
    </row>
    <row r="7" spans="1:34" ht="15.75" thickBot="1" x14ac:dyDescent="0.3">
      <c r="A7" s="179"/>
      <c r="B7" s="77"/>
      <c r="C7" s="102" t="s">
        <v>64</v>
      </c>
      <c r="D7" s="173"/>
      <c r="E7" s="169" t="s">
        <v>0</v>
      </c>
      <c r="F7" s="87">
        <v>10.7</v>
      </c>
      <c r="G7" s="87"/>
      <c r="H7" s="88">
        <f>F7/3.63</f>
        <v>2.9476584022038566</v>
      </c>
      <c r="I7" s="98">
        <f>I5/H5*H7</f>
        <v>14.738292011019283</v>
      </c>
      <c r="J7" s="156">
        <v>2.1</v>
      </c>
      <c r="K7" s="142">
        <v>13</v>
      </c>
      <c r="L7" s="97">
        <f>I7/K7</f>
        <v>1.1337147700784063</v>
      </c>
      <c r="M7" s="142">
        <v>19</v>
      </c>
      <c r="N7" s="97">
        <f>I7/M7</f>
        <v>0.77569957952733071</v>
      </c>
      <c r="O7" s="142">
        <v>34</v>
      </c>
      <c r="P7" s="96">
        <f>I7/O7</f>
        <v>0.43347917679468478</v>
      </c>
      <c r="Q7" s="90">
        <v>34</v>
      </c>
      <c r="R7" s="97">
        <f>I7/Q7</f>
        <v>0.43347917679468478</v>
      </c>
      <c r="S7" s="142">
        <v>46</v>
      </c>
      <c r="T7" s="96">
        <f>I7/S7</f>
        <v>0.32039765241346269</v>
      </c>
      <c r="U7" s="90">
        <v>52</v>
      </c>
      <c r="V7" s="97">
        <f>I7/U7</f>
        <v>0.28342869251960157</v>
      </c>
      <c r="W7" s="133">
        <v>48.5</v>
      </c>
      <c r="X7" s="96">
        <f>I7/W7</f>
        <v>0.30388230950555223</v>
      </c>
      <c r="Y7" s="90">
        <v>56</v>
      </c>
      <c r="Z7" s="97">
        <f>I7/Y7</f>
        <v>0.26318378591105862</v>
      </c>
      <c r="AA7" s="133">
        <v>48.5</v>
      </c>
      <c r="AB7" s="96">
        <f>M7/AA7</f>
        <v>0.39175257731958762</v>
      </c>
      <c r="AC7" s="90">
        <v>56</v>
      </c>
      <c r="AD7" s="97">
        <f>M7/AC7</f>
        <v>0.3392857142857143</v>
      </c>
      <c r="AE7" s="133">
        <v>48.5</v>
      </c>
      <c r="AF7" s="96">
        <f>Q7/AE7</f>
        <v>0.7010309278350515</v>
      </c>
      <c r="AG7" s="90">
        <v>56</v>
      </c>
      <c r="AH7" s="97">
        <f>Q7/AG7</f>
        <v>0.6071428571428571</v>
      </c>
    </row>
    <row r="8" spans="1:34" ht="15.75" thickBot="1" x14ac:dyDescent="0.3">
      <c r="A8" s="179"/>
      <c r="B8" s="77"/>
      <c r="C8" s="432" t="s">
        <v>1</v>
      </c>
      <c r="D8" s="433"/>
      <c r="E8" s="170" t="s">
        <v>0</v>
      </c>
      <c r="F8" s="61">
        <v>33.9</v>
      </c>
      <c r="G8" s="61"/>
      <c r="H8" s="62">
        <f>F8/3.63</f>
        <v>9.338842975206612</v>
      </c>
      <c r="I8" s="62">
        <f>I5/H5*H8</f>
        <v>46.694214876033058</v>
      </c>
      <c r="J8" s="157">
        <v>10.5</v>
      </c>
      <c r="K8" s="145"/>
      <c r="L8" s="33"/>
      <c r="M8" s="145"/>
      <c r="N8" s="33"/>
      <c r="O8" s="145"/>
      <c r="P8" s="34"/>
      <c r="Q8" s="81"/>
      <c r="R8" s="33"/>
      <c r="S8" s="143"/>
      <c r="T8" s="34"/>
      <c r="U8" s="79"/>
      <c r="V8" s="33"/>
      <c r="W8" s="134"/>
      <c r="X8" s="34"/>
      <c r="Y8" s="79"/>
      <c r="Z8" s="33"/>
      <c r="AA8" s="134"/>
      <c r="AB8" s="34"/>
      <c r="AC8" s="79"/>
      <c r="AD8" s="33"/>
      <c r="AE8" s="134"/>
      <c r="AF8" s="34"/>
      <c r="AG8" s="79"/>
      <c r="AH8" s="33"/>
    </row>
    <row r="9" spans="1:34" ht="15.75" hidden="1" thickBot="1" x14ac:dyDescent="0.3">
      <c r="A9" s="179"/>
      <c r="B9" s="77"/>
      <c r="C9" s="42"/>
      <c r="D9" s="43" t="s">
        <v>15</v>
      </c>
      <c r="E9" s="171"/>
      <c r="F9" s="63"/>
      <c r="G9" s="63"/>
      <c r="H9" s="64">
        <v>1</v>
      </c>
      <c r="I9" s="65"/>
      <c r="J9" s="158">
        <v>0.75</v>
      </c>
      <c r="K9" s="166"/>
      <c r="L9" s="167"/>
      <c r="M9" s="153"/>
      <c r="N9" s="12" t="e">
        <f t="shared" ref="N9:N46" si="0">I9/M9</f>
        <v>#DIV/0!</v>
      </c>
      <c r="O9" s="146">
        <v>34</v>
      </c>
      <c r="P9" s="4"/>
      <c r="Q9" s="118">
        <v>34</v>
      </c>
      <c r="R9" s="11"/>
      <c r="S9" s="144"/>
      <c r="T9" s="5" t="e">
        <f t="shared" ref="T9:T47" si="1">I9/S9</f>
        <v>#DIV/0!</v>
      </c>
      <c r="U9" s="120"/>
      <c r="V9" s="8" t="e">
        <f t="shared" ref="V9:V47" si="2">I9/U9</f>
        <v>#DIV/0!</v>
      </c>
      <c r="W9" s="135"/>
      <c r="X9" s="6" t="e">
        <f t="shared" ref="X9:X47" si="3">I9/W9</f>
        <v>#DIV/0!</v>
      </c>
      <c r="Y9" s="80"/>
      <c r="Z9" s="7" t="e">
        <f t="shared" ref="Z9:Z47" si="4">I9/Y9</f>
        <v>#DIV/0!</v>
      </c>
      <c r="AA9" s="135"/>
      <c r="AB9" s="6" t="e">
        <f t="shared" ref="AB9:AB15" si="5">M9/AA9</f>
        <v>#DIV/0!</v>
      </c>
      <c r="AC9" s="80"/>
      <c r="AD9" s="7" t="e">
        <f t="shared" ref="AD9:AD15" si="6">M9/AC9</f>
        <v>#DIV/0!</v>
      </c>
      <c r="AE9" s="135"/>
      <c r="AF9" s="6" t="e">
        <f t="shared" ref="AF9:AF15" si="7">Q9/AE9</f>
        <v>#DIV/0!</v>
      </c>
      <c r="AG9" s="80"/>
      <c r="AH9" s="7" t="e">
        <f t="shared" ref="AH9:AH15" si="8">Q9/AG9</f>
        <v>#DIV/0!</v>
      </c>
    </row>
    <row r="10" spans="1:34" ht="15.75" hidden="1" thickBot="1" x14ac:dyDescent="0.3">
      <c r="A10" s="179"/>
      <c r="B10" s="77"/>
      <c r="C10" s="42"/>
      <c r="D10" s="43" t="s">
        <v>16</v>
      </c>
      <c r="E10" s="170"/>
      <c r="F10" s="61"/>
      <c r="G10" s="61"/>
      <c r="H10" s="64">
        <v>0</v>
      </c>
      <c r="I10" s="65"/>
      <c r="J10" s="158">
        <v>0.25</v>
      </c>
      <c r="K10" s="166"/>
      <c r="L10" s="167"/>
      <c r="M10" s="153"/>
      <c r="N10" s="12" t="e">
        <f t="shared" si="0"/>
        <v>#DIV/0!</v>
      </c>
      <c r="O10" s="151"/>
      <c r="P10" s="4"/>
      <c r="Q10" s="119"/>
      <c r="R10" s="11"/>
      <c r="S10" s="144"/>
      <c r="T10" s="5" t="e">
        <f t="shared" si="1"/>
        <v>#DIV/0!</v>
      </c>
      <c r="U10" s="120"/>
      <c r="V10" s="8" t="e">
        <f t="shared" si="2"/>
        <v>#DIV/0!</v>
      </c>
      <c r="W10" s="135"/>
      <c r="X10" s="6" t="e">
        <f t="shared" si="3"/>
        <v>#DIV/0!</v>
      </c>
      <c r="Y10" s="80"/>
      <c r="Z10" s="7" t="e">
        <f t="shared" si="4"/>
        <v>#DIV/0!</v>
      </c>
      <c r="AA10" s="135"/>
      <c r="AB10" s="6" t="e">
        <f t="shared" si="5"/>
        <v>#DIV/0!</v>
      </c>
      <c r="AC10" s="80"/>
      <c r="AD10" s="7" t="e">
        <f t="shared" si="6"/>
        <v>#DIV/0!</v>
      </c>
      <c r="AE10" s="135"/>
      <c r="AF10" s="6" t="e">
        <f t="shared" si="7"/>
        <v>#DIV/0!</v>
      </c>
      <c r="AG10" s="80"/>
      <c r="AH10" s="7" t="e">
        <f t="shared" si="8"/>
        <v>#DIV/0!</v>
      </c>
    </row>
    <row r="11" spans="1:34" ht="15.75" hidden="1" thickBot="1" x14ac:dyDescent="0.3">
      <c r="A11" s="179"/>
      <c r="B11" s="77"/>
      <c r="C11" s="42"/>
      <c r="D11" s="43" t="s">
        <v>8</v>
      </c>
      <c r="E11" s="170" t="s">
        <v>0</v>
      </c>
      <c r="F11" s="61">
        <v>5.2</v>
      </c>
      <c r="G11" s="61"/>
      <c r="H11" s="66">
        <f>F11/3.555</f>
        <v>1.4627285513361463</v>
      </c>
      <c r="I11" s="67"/>
      <c r="J11" s="159">
        <v>4.5</v>
      </c>
      <c r="K11" s="166"/>
      <c r="L11" s="167"/>
      <c r="M11" s="153"/>
      <c r="N11" s="12" t="e">
        <f t="shared" si="0"/>
        <v>#DIV/0!</v>
      </c>
      <c r="O11" s="151"/>
      <c r="P11" s="4"/>
      <c r="Q11" s="119"/>
      <c r="R11" s="11"/>
      <c r="S11" s="144"/>
      <c r="T11" s="5" t="e">
        <f t="shared" si="1"/>
        <v>#DIV/0!</v>
      </c>
      <c r="U11" s="120"/>
      <c r="V11" s="8" t="e">
        <f t="shared" si="2"/>
        <v>#DIV/0!</v>
      </c>
      <c r="W11" s="135"/>
      <c r="X11" s="6" t="e">
        <f t="shared" si="3"/>
        <v>#DIV/0!</v>
      </c>
      <c r="Y11" s="80"/>
      <c r="Z11" s="7" t="e">
        <f t="shared" si="4"/>
        <v>#DIV/0!</v>
      </c>
      <c r="AA11" s="135"/>
      <c r="AB11" s="6" t="e">
        <f t="shared" si="5"/>
        <v>#DIV/0!</v>
      </c>
      <c r="AC11" s="80"/>
      <c r="AD11" s="7" t="e">
        <f t="shared" si="6"/>
        <v>#DIV/0!</v>
      </c>
      <c r="AE11" s="135"/>
      <c r="AF11" s="6" t="e">
        <f t="shared" si="7"/>
        <v>#DIV/0!</v>
      </c>
      <c r="AG11" s="80"/>
      <c r="AH11" s="7" t="e">
        <f t="shared" si="8"/>
        <v>#DIV/0!</v>
      </c>
    </row>
    <row r="12" spans="1:34" ht="15.75" hidden="1" thickBot="1" x14ac:dyDescent="0.3">
      <c r="A12" s="179"/>
      <c r="B12" s="77"/>
      <c r="C12" s="42"/>
      <c r="D12" s="43" t="s">
        <v>9</v>
      </c>
      <c r="E12" s="170" t="s">
        <v>0</v>
      </c>
      <c r="F12" s="61">
        <v>19.7</v>
      </c>
      <c r="G12" s="61"/>
      <c r="H12" s="68">
        <f>F12/3.555</f>
        <v>5.5414908579465534</v>
      </c>
      <c r="I12" s="67"/>
      <c r="J12" s="160">
        <v>2.6</v>
      </c>
      <c r="K12" s="166"/>
      <c r="L12" s="167"/>
      <c r="M12" s="153"/>
      <c r="N12" s="12" t="e">
        <f t="shared" si="0"/>
        <v>#DIV/0!</v>
      </c>
      <c r="O12" s="151"/>
      <c r="P12" s="4"/>
      <c r="Q12" s="119"/>
      <c r="R12" s="11"/>
      <c r="S12" s="144"/>
      <c r="T12" s="5" t="e">
        <f t="shared" si="1"/>
        <v>#DIV/0!</v>
      </c>
      <c r="U12" s="120"/>
      <c r="V12" s="8" t="e">
        <f t="shared" si="2"/>
        <v>#DIV/0!</v>
      </c>
      <c r="W12" s="135"/>
      <c r="X12" s="6" t="e">
        <f t="shared" si="3"/>
        <v>#DIV/0!</v>
      </c>
      <c r="Y12" s="80"/>
      <c r="Z12" s="7" t="e">
        <f t="shared" si="4"/>
        <v>#DIV/0!</v>
      </c>
      <c r="AA12" s="135"/>
      <c r="AB12" s="6" t="e">
        <f t="shared" si="5"/>
        <v>#DIV/0!</v>
      </c>
      <c r="AC12" s="80"/>
      <c r="AD12" s="7" t="e">
        <f t="shared" si="6"/>
        <v>#DIV/0!</v>
      </c>
      <c r="AE12" s="135"/>
      <c r="AF12" s="6" t="e">
        <f t="shared" si="7"/>
        <v>#DIV/0!</v>
      </c>
      <c r="AG12" s="80"/>
      <c r="AH12" s="7" t="e">
        <f t="shared" si="8"/>
        <v>#DIV/0!</v>
      </c>
    </row>
    <row r="13" spans="1:34" ht="15.75" hidden="1" thickBot="1" x14ac:dyDescent="0.3">
      <c r="A13" s="179"/>
      <c r="B13" s="77"/>
      <c r="C13" s="42"/>
      <c r="D13" s="43" t="s">
        <v>10</v>
      </c>
      <c r="E13" s="170" t="s">
        <v>0</v>
      </c>
      <c r="F13" s="61">
        <v>8.8000000000000007</v>
      </c>
      <c r="G13" s="61"/>
      <c r="H13" s="68">
        <f>F13/3.555</f>
        <v>2.4753867791842477</v>
      </c>
      <c r="I13" s="67"/>
      <c r="J13" s="160">
        <v>0.76</v>
      </c>
      <c r="K13" s="166"/>
      <c r="L13" s="167"/>
      <c r="M13" s="153"/>
      <c r="N13" s="12" t="e">
        <f t="shared" si="0"/>
        <v>#DIV/0!</v>
      </c>
      <c r="O13" s="151"/>
      <c r="P13" s="4"/>
      <c r="Q13" s="119"/>
      <c r="R13" s="11"/>
      <c r="S13" s="144"/>
      <c r="T13" s="5" t="e">
        <f t="shared" si="1"/>
        <v>#DIV/0!</v>
      </c>
      <c r="U13" s="120"/>
      <c r="V13" s="8" t="e">
        <f t="shared" si="2"/>
        <v>#DIV/0!</v>
      </c>
      <c r="W13" s="135"/>
      <c r="X13" s="6" t="e">
        <f t="shared" si="3"/>
        <v>#DIV/0!</v>
      </c>
      <c r="Y13" s="80"/>
      <c r="Z13" s="7" t="e">
        <f t="shared" si="4"/>
        <v>#DIV/0!</v>
      </c>
      <c r="AA13" s="135"/>
      <c r="AB13" s="6" t="e">
        <f t="shared" si="5"/>
        <v>#DIV/0!</v>
      </c>
      <c r="AC13" s="80"/>
      <c r="AD13" s="7" t="e">
        <f t="shared" si="6"/>
        <v>#DIV/0!</v>
      </c>
      <c r="AE13" s="135"/>
      <c r="AF13" s="6" t="e">
        <f t="shared" si="7"/>
        <v>#DIV/0!</v>
      </c>
      <c r="AG13" s="80"/>
      <c r="AH13" s="7" t="e">
        <f t="shared" si="8"/>
        <v>#DIV/0!</v>
      </c>
    </row>
    <row r="14" spans="1:34" ht="15.75" hidden="1" thickBot="1" x14ac:dyDescent="0.3">
      <c r="A14" s="179"/>
      <c r="B14" s="77"/>
      <c r="C14" s="42"/>
      <c r="D14" s="43" t="s">
        <v>13</v>
      </c>
      <c r="E14" s="170" t="s">
        <v>6</v>
      </c>
      <c r="F14" s="61"/>
      <c r="G14" s="61"/>
      <c r="H14" s="66">
        <v>36.700000000000003</v>
      </c>
      <c r="I14" s="67"/>
      <c r="J14" s="159">
        <v>0</v>
      </c>
      <c r="K14" s="166"/>
      <c r="L14" s="167"/>
      <c r="M14" s="153"/>
      <c r="N14" s="12" t="e">
        <f t="shared" si="0"/>
        <v>#DIV/0!</v>
      </c>
      <c r="O14" s="151"/>
      <c r="P14" s="4"/>
      <c r="Q14" s="119"/>
      <c r="R14" s="11"/>
      <c r="S14" s="144"/>
      <c r="T14" s="5" t="e">
        <f t="shared" si="1"/>
        <v>#DIV/0!</v>
      </c>
      <c r="U14" s="120"/>
      <c r="V14" s="8" t="e">
        <f t="shared" si="2"/>
        <v>#DIV/0!</v>
      </c>
      <c r="W14" s="135"/>
      <c r="X14" s="6" t="e">
        <f t="shared" si="3"/>
        <v>#DIV/0!</v>
      </c>
      <c r="Y14" s="80"/>
      <c r="Z14" s="7" t="e">
        <f t="shared" si="4"/>
        <v>#DIV/0!</v>
      </c>
      <c r="AA14" s="135"/>
      <c r="AB14" s="6" t="e">
        <f t="shared" si="5"/>
        <v>#DIV/0!</v>
      </c>
      <c r="AC14" s="80"/>
      <c r="AD14" s="7" t="e">
        <f t="shared" si="6"/>
        <v>#DIV/0!</v>
      </c>
      <c r="AE14" s="135"/>
      <c r="AF14" s="6" t="e">
        <f t="shared" si="7"/>
        <v>#DIV/0!</v>
      </c>
      <c r="AG14" s="80"/>
      <c r="AH14" s="7" t="e">
        <f t="shared" si="8"/>
        <v>#DIV/0!</v>
      </c>
    </row>
    <row r="15" spans="1:34" ht="15.75" hidden="1" thickBot="1" x14ac:dyDescent="0.3">
      <c r="A15" s="179"/>
      <c r="B15" s="77"/>
      <c r="C15" s="42"/>
      <c r="D15" s="43" t="s">
        <v>14</v>
      </c>
      <c r="E15" s="170" t="s">
        <v>6</v>
      </c>
      <c r="F15" s="61"/>
      <c r="G15" s="61"/>
      <c r="H15" s="66">
        <v>36.700000000000003</v>
      </c>
      <c r="I15" s="67"/>
      <c r="J15" s="159">
        <v>0</v>
      </c>
      <c r="K15" s="166"/>
      <c r="L15" s="167"/>
      <c r="M15" s="153"/>
      <c r="N15" s="12" t="e">
        <f t="shared" si="0"/>
        <v>#DIV/0!</v>
      </c>
      <c r="O15" s="151"/>
      <c r="P15" s="4"/>
      <c r="Q15" s="119"/>
      <c r="R15" s="11"/>
      <c r="S15" s="144"/>
      <c r="T15" s="5" t="e">
        <f t="shared" si="1"/>
        <v>#DIV/0!</v>
      </c>
      <c r="U15" s="120"/>
      <c r="V15" s="8" t="e">
        <f t="shared" si="2"/>
        <v>#DIV/0!</v>
      </c>
      <c r="W15" s="135"/>
      <c r="X15" s="6" t="e">
        <f t="shared" si="3"/>
        <v>#DIV/0!</v>
      </c>
      <c r="Y15" s="80"/>
      <c r="Z15" s="7" t="e">
        <f t="shared" si="4"/>
        <v>#DIV/0!</v>
      </c>
      <c r="AA15" s="135"/>
      <c r="AB15" s="6" t="e">
        <f t="shared" si="5"/>
        <v>#DIV/0!</v>
      </c>
      <c r="AC15" s="80"/>
      <c r="AD15" s="7" t="e">
        <f t="shared" si="6"/>
        <v>#DIV/0!</v>
      </c>
      <c r="AE15" s="135"/>
      <c r="AF15" s="6" t="e">
        <f t="shared" si="7"/>
        <v>#DIV/0!</v>
      </c>
      <c r="AG15" s="80"/>
      <c r="AH15" s="7" t="e">
        <f t="shared" si="8"/>
        <v>#DIV/0!</v>
      </c>
    </row>
    <row r="16" spans="1:34" ht="15.75" thickBot="1" x14ac:dyDescent="0.3">
      <c r="A16" s="179"/>
      <c r="B16" s="77"/>
      <c r="C16" s="84" t="s">
        <v>2</v>
      </c>
      <c r="D16" s="85"/>
      <c r="E16" s="202" t="s">
        <v>0</v>
      </c>
      <c r="F16" s="87">
        <v>5.2</v>
      </c>
      <c r="G16" s="87"/>
      <c r="H16" s="88">
        <f>F16/3.555</f>
        <v>1.4627285513361463</v>
      </c>
      <c r="I16" s="88">
        <f>I5/H5*H16</f>
        <v>7.313642756680732</v>
      </c>
      <c r="J16" s="156">
        <v>0.4</v>
      </c>
      <c r="K16" s="149"/>
      <c r="L16" s="91"/>
      <c r="M16" s="149"/>
      <c r="N16" s="91"/>
      <c r="O16" s="149"/>
      <c r="P16" s="89"/>
      <c r="Q16" s="100"/>
      <c r="R16" s="91"/>
      <c r="S16" s="142"/>
      <c r="T16" s="89"/>
      <c r="U16" s="90"/>
      <c r="V16" s="91"/>
      <c r="W16" s="133"/>
      <c r="X16" s="89"/>
      <c r="Y16" s="90"/>
      <c r="Z16" s="91"/>
      <c r="AA16" s="133"/>
      <c r="AB16" s="89"/>
      <c r="AC16" s="90"/>
      <c r="AD16" s="91"/>
      <c r="AE16" s="133"/>
      <c r="AF16" s="89"/>
      <c r="AG16" s="90"/>
      <c r="AH16" s="91"/>
    </row>
    <row r="17" spans="1:34" ht="15.75" thickBot="1" x14ac:dyDescent="0.3">
      <c r="A17" s="179"/>
      <c r="B17" s="77"/>
      <c r="C17" s="54"/>
      <c r="D17" s="54" t="s">
        <v>7</v>
      </c>
      <c r="E17" s="203" t="s">
        <v>0</v>
      </c>
      <c r="F17" s="61">
        <v>2.6</v>
      </c>
      <c r="G17" s="61"/>
      <c r="H17" s="125">
        <f t="shared" ref="H17" si="9">F17/3.63</f>
        <v>0.71625344352617082</v>
      </c>
      <c r="I17" s="69">
        <f>I5/H5*H17</f>
        <v>3.5812672176308542</v>
      </c>
      <c r="J17" s="157">
        <v>0</v>
      </c>
      <c r="K17" s="145">
        <v>19</v>
      </c>
      <c r="L17" s="33">
        <f t="shared" ref="L17:L47" si="10">I17/K17</f>
        <v>0.18848774829636075</v>
      </c>
      <c r="M17" s="145">
        <v>25</v>
      </c>
      <c r="N17" s="33">
        <f t="shared" si="0"/>
        <v>0.14325068870523416</v>
      </c>
      <c r="O17" s="145">
        <v>26</v>
      </c>
      <c r="P17" s="34">
        <f>I17/O17</f>
        <v>0.13774104683195593</v>
      </c>
      <c r="Q17" s="81">
        <v>31</v>
      </c>
      <c r="R17" s="33">
        <f>I17/Q17</f>
        <v>0.11552474895583401</v>
      </c>
      <c r="S17" s="145">
        <v>26</v>
      </c>
      <c r="T17" s="34">
        <f t="shared" si="1"/>
        <v>0.13774104683195593</v>
      </c>
      <c r="U17" s="81">
        <v>38</v>
      </c>
      <c r="V17" s="33">
        <f t="shared" si="2"/>
        <v>9.4243874148180376E-2</v>
      </c>
      <c r="W17" s="136">
        <v>25</v>
      </c>
      <c r="X17" s="34">
        <f t="shared" si="3"/>
        <v>0.14325068870523416</v>
      </c>
      <c r="Y17" s="81">
        <v>38</v>
      </c>
      <c r="Z17" s="33">
        <f t="shared" si="4"/>
        <v>9.4243874148180376E-2</v>
      </c>
      <c r="AA17" s="136">
        <v>25</v>
      </c>
      <c r="AB17" s="34">
        <f>M17/AA17</f>
        <v>1</v>
      </c>
      <c r="AC17" s="81">
        <v>38</v>
      </c>
      <c r="AD17" s="33">
        <f>M17/AC17</f>
        <v>0.65789473684210531</v>
      </c>
      <c r="AE17" s="136">
        <v>25</v>
      </c>
      <c r="AF17" s="34">
        <f>Q17/AE17</f>
        <v>1.24</v>
      </c>
      <c r="AG17" s="81">
        <v>38</v>
      </c>
      <c r="AH17" s="33">
        <f>Q17/AG17</f>
        <v>0.81578947368421051</v>
      </c>
    </row>
    <row r="18" spans="1:34" ht="15.75" hidden="1" thickBot="1" x14ac:dyDescent="0.3">
      <c r="A18" s="179"/>
      <c r="C18" s="40"/>
      <c r="D18" s="43" t="s">
        <v>11</v>
      </c>
      <c r="E18" s="204" t="s">
        <v>0</v>
      </c>
      <c r="F18" s="63"/>
      <c r="G18" s="63"/>
      <c r="H18" s="58"/>
      <c r="I18" s="68"/>
      <c r="J18" s="160" t="s">
        <v>12</v>
      </c>
      <c r="K18" s="154"/>
      <c r="L18" s="167" t="e">
        <f t="shared" si="10"/>
        <v>#DIV/0!</v>
      </c>
      <c r="M18" s="154"/>
      <c r="N18" s="12" t="e">
        <f t="shared" si="0"/>
        <v>#DIV/0!</v>
      </c>
      <c r="O18" s="151"/>
      <c r="P18" s="4"/>
      <c r="Q18" s="119"/>
      <c r="R18" s="11"/>
      <c r="S18" s="146"/>
      <c r="T18" s="4" t="e">
        <f t="shared" si="1"/>
        <v>#DIV/0!</v>
      </c>
      <c r="U18" s="118"/>
      <c r="V18" s="11" t="e">
        <f t="shared" si="2"/>
        <v>#DIV/0!</v>
      </c>
      <c r="W18" s="137"/>
      <c r="X18" s="14" t="e">
        <f t="shared" si="3"/>
        <v>#DIV/0!</v>
      </c>
      <c r="Y18" s="82"/>
      <c r="Z18" s="15" t="e">
        <f t="shared" si="4"/>
        <v>#DIV/0!</v>
      </c>
      <c r="AA18" s="137"/>
      <c r="AB18" s="14" t="e">
        <f>M18/AA18</f>
        <v>#DIV/0!</v>
      </c>
      <c r="AC18" s="82"/>
      <c r="AD18" s="15" t="e">
        <f>M18/AC18</f>
        <v>#DIV/0!</v>
      </c>
      <c r="AE18" s="137"/>
      <c r="AF18" s="14" t="e">
        <f>Q18/AE18</f>
        <v>#DIV/0!</v>
      </c>
      <c r="AG18" s="82"/>
      <c r="AH18" s="15" t="e">
        <f>Q18/AG18</f>
        <v>#DIV/0!</v>
      </c>
    </row>
    <row r="19" spans="1:34" ht="15.75" thickBot="1" x14ac:dyDescent="0.3">
      <c r="A19" s="179"/>
      <c r="B19" s="417" t="s">
        <v>33</v>
      </c>
      <c r="C19" s="172" t="s">
        <v>49</v>
      </c>
      <c r="D19" s="173"/>
      <c r="E19" s="202" t="s">
        <v>3</v>
      </c>
      <c r="F19" s="95">
        <v>213</v>
      </c>
      <c r="G19" s="95"/>
      <c r="H19" s="88">
        <f t="shared" ref="H19:H20" si="11">F19/3.63</f>
        <v>58.677685950413228</v>
      </c>
      <c r="I19" s="88">
        <f>I5/H5*H19</f>
        <v>293.38842975206614</v>
      </c>
      <c r="J19" s="156">
        <v>48.1</v>
      </c>
      <c r="K19" s="142">
        <v>300</v>
      </c>
      <c r="L19" s="97">
        <f t="shared" si="10"/>
        <v>0.97796143250688716</v>
      </c>
      <c r="M19" s="142">
        <v>400</v>
      </c>
      <c r="N19" s="97">
        <f t="shared" si="0"/>
        <v>0.73347107438016534</v>
      </c>
      <c r="O19" s="142">
        <v>600</v>
      </c>
      <c r="P19" s="96">
        <f>I19/O19</f>
        <v>0.48898071625344358</v>
      </c>
      <c r="Q19" s="90">
        <v>600</v>
      </c>
      <c r="R19" s="97">
        <f>I19/Q19</f>
        <v>0.48898071625344358</v>
      </c>
      <c r="S19" s="142">
        <v>700</v>
      </c>
      <c r="T19" s="96">
        <f t="shared" si="1"/>
        <v>0.41912632821723733</v>
      </c>
      <c r="U19" s="90">
        <v>900</v>
      </c>
      <c r="V19" s="327">
        <f t="shared" si="2"/>
        <v>0.32598714416896241</v>
      </c>
      <c r="W19" s="133">
        <v>700</v>
      </c>
      <c r="X19" s="96">
        <f t="shared" si="3"/>
        <v>0.41912632821723733</v>
      </c>
      <c r="Y19" s="90">
        <v>900</v>
      </c>
      <c r="Z19" s="97">
        <f t="shared" si="4"/>
        <v>0.32598714416896241</v>
      </c>
      <c r="AA19" s="133">
        <v>700</v>
      </c>
      <c r="AB19" s="96">
        <f>I19/AA19</f>
        <v>0.41912632821723733</v>
      </c>
      <c r="AC19" s="90">
        <v>900</v>
      </c>
      <c r="AD19" s="97">
        <f>I19/AC19</f>
        <v>0.32598714416896241</v>
      </c>
      <c r="AE19" s="133">
        <v>700</v>
      </c>
      <c r="AF19" s="96">
        <f>I19/AE19</f>
        <v>0.41912632821723733</v>
      </c>
      <c r="AG19" s="90">
        <v>900</v>
      </c>
      <c r="AH19" s="97">
        <f>I19/AG19</f>
        <v>0.32598714416896241</v>
      </c>
    </row>
    <row r="20" spans="1:34" ht="15.75" thickBot="1" x14ac:dyDescent="0.3">
      <c r="A20" s="179"/>
      <c r="B20" s="417"/>
      <c r="C20" s="76" t="s">
        <v>50</v>
      </c>
      <c r="D20" s="174"/>
      <c r="E20" s="204" t="s">
        <v>4</v>
      </c>
      <c r="F20" s="70">
        <v>5.5</v>
      </c>
      <c r="G20" s="71"/>
      <c r="H20" s="62">
        <f t="shared" si="11"/>
        <v>1.5151515151515151</v>
      </c>
      <c r="I20" s="62">
        <f>I5/H5*H20</f>
        <v>7.5757575757575761</v>
      </c>
      <c r="J20" s="157">
        <v>1.5</v>
      </c>
      <c r="K20" s="143">
        <v>15</v>
      </c>
      <c r="L20" s="38">
        <f t="shared" si="10"/>
        <v>0.50505050505050508</v>
      </c>
      <c r="M20" s="143">
        <v>15</v>
      </c>
      <c r="N20" s="38">
        <f t="shared" si="0"/>
        <v>0.50505050505050508</v>
      </c>
      <c r="O20" s="143">
        <v>15</v>
      </c>
      <c r="P20" s="37">
        <f t="shared" ref="P20:P32" si="12">I20/O20</f>
        <v>0.50505050505050508</v>
      </c>
      <c r="Q20" s="79">
        <v>15</v>
      </c>
      <c r="R20" s="38">
        <f t="shared" ref="R20:R32" si="13">I20/Q20</f>
        <v>0.50505050505050508</v>
      </c>
      <c r="S20" s="143">
        <v>15</v>
      </c>
      <c r="T20" s="37">
        <f t="shared" si="1"/>
        <v>0.50505050505050508</v>
      </c>
      <c r="U20" s="79">
        <v>15</v>
      </c>
      <c r="V20" s="328">
        <f t="shared" si="2"/>
        <v>0.50505050505050508</v>
      </c>
      <c r="W20" s="134">
        <v>15</v>
      </c>
      <c r="X20" s="37">
        <f t="shared" si="3"/>
        <v>0.50505050505050508</v>
      </c>
      <c r="Y20" s="79">
        <v>15</v>
      </c>
      <c r="Z20" s="38">
        <f t="shared" si="4"/>
        <v>0.50505050505050508</v>
      </c>
      <c r="AA20" s="134">
        <v>15</v>
      </c>
      <c r="AB20" s="96">
        <f t="shared" ref="AB20:AB47" si="14">I20/AA20</f>
        <v>0.50505050505050508</v>
      </c>
      <c r="AC20" s="79">
        <v>15</v>
      </c>
      <c r="AD20" s="97">
        <f t="shared" ref="AD20:AD47" si="15">I20/AC20</f>
        <v>0.50505050505050508</v>
      </c>
      <c r="AE20" s="134">
        <v>15</v>
      </c>
      <c r="AF20" s="96">
        <f t="shared" ref="AF20:AF47" si="16">I20/AE20</f>
        <v>0.50505050505050508</v>
      </c>
      <c r="AG20" s="79">
        <v>15</v>
      </c>
      <c r="AH20" s="97">
        <f t="shared" ref="AH20:AH47" si="17">I20/AG20</f>
        <v>0.50505050505050508</v>
      </c>
    </row>
    <row r="21" spans="1:34" ht="15.75" thickBot="1" x14ac:dyDescent="0.3">
      <c r="A21" s="179"/>
      <c r="B21" s="417"/>
      <c r="C21" s="172" t="s">
        <v>52</v>
      </c>
      <c r="D21" s="173"/>
      <c r="E21" s="202" t="s">
        <v>5</v>
      </c>
      <c r="F21" s="95">
        <v>9.5</v>
      </c>
      <c r="G21" s="95"/>
      <c r="H21" s="58">
        <f t="shared" ref="H21:H30" si="18">F21/3.63</f>
        <v>2.6170798898071626</v>
      </c>
      <c r="I21" s="88">
        <f>I5/H5*H21</f>
        <v>13.085399449035812</v>
      </c>
      <c r="J21" s="156">
        <v>1</v>
      </c>
      <c r="K21" s="142">
        <v>6</v>
      </c>
      <c r="L21" s="97">
        <f t="shared" si="10"/>
        <v>2.1808999081726355</v>
      </c>
      <c r="M21" s="142">
        <v>7</v>
      </c>
      <c r="N21" s="97">
        <f t="shared" si="0"/>
        <v>1.8693427784336873</v>
      </c>
      <c r="O21" s="142">
        <v>11</v>
      </c>
      <c r="P21" s="96">
        <f t="shared" si="12"/>
        <v>1.1895817680941647</v>
      </c>
      <c r="Q21" s="90">
        <v>11</v>
      </c>
      <c r="R21" s="97">
        <f t="shared" si="13"/>
        <v>1.1895817680941647</v>
      </c>
      <c r="S21" s="142">
        <v>15</v>
      </c>
      <c r="T21" s="96">
        <f t="shared" si="1"/>
        <v>0.87235996326905407</v>
      </c>
      <c r="U21" s="90">
        <v>15</v>
      </c>
      <c r="V21" s="327">
        <f t="shared" si="2"/>
        <v>0.87235996326905407</v>
      </c>
      <c r="W21" s="133">
        <v>15</v>
      </c>
      <c r="X21" s="96">
        <f t="shared" si="3"/>
        <v>0.87235996326905407</v>
      </c>
      <c r="Y21" s="90">
        <v>15</v>
      </c>
      <c r="Z21" s="97">
        <f t="shared" si="4"/>
        <v>0.87235996326905407</v>
      </c>
      <c r="AA21" s="133">
        <v>15</v>
      </c>
      <c r="AB21" s="96">
        <f t="shared" si="14"/>
        <v>0.87235996326905407</v>
      </c>
      <c r="AC21" s="90">
        <v>15</v>
      </c>
      <c r="AD21" s="97">
        <f t="shared" si="15"/>
        <v>0.87235996326905407</v>
      </c>
      <c r="AE21" s="133">
        <v>15</v>
      </c>
      <c r="AF21" s="96">
        <f t="shared" si="16"/>
        <v>0.87235996326905407</v>
      </c>
      <c r="AG21" s="90">
        <v>15</v>
      </c>
      <c r="AH21" s="97">
        <f t="shared" si="17"/>
        <v>0.87235996326905407</v>
      </c>
    </row>
    <row r="22" spans="1:34" ht="15.75" thickBot="1" x14ac:dyDescent="0.3">
      <c r="A22" s="179"/>
      <c r="B22" s="417"/>
      <c r="C22" s="76" t="s">
        <v>51</v>
      </c>
      <c r="D22" s="174"/>
      <c r="E22" s="205" t="s">
        <v>4</v>
      </c>
      <c r="F22" s="71">
        <v>18.5</v>
      </c>
      <c r="G22" s="71"/>
      <c r="H22" s="58">
        <f t="shared" si="18"/>
        <v>5.0964187327823689</v>
      </c>
      <c r="I22" s="62">
        <f>I5/H5*H22</f>
        <v>25.482093663911844</v>
      </c>
      <c r="J22" s="157">
        <v>8</v>
      </c>
      <c r="K22" s="145">
        <v>30</v>
      </c>
      <c r="L22" s="33">
        <f t="shared" si="10"/>
        <v>0.84940312213039482</v>
      </c>
      <c r="M22" s="145">
        <v>55</v>
      </c>
      <c r="N22" s="33">
        <f t="shared" si="0"/>
        <v>0.46331079388930624</v>
      </c>
      <c r="O22" s="145">
        <v>60</v>
      </c>
      <c r="P22" s="34">
        <f t="shared" si="12"/>
        <v>0.42470156106519741</v>
      </c>
      <c r="Q22" s="81">
        <v>60</v>
      </c>
      <c r="R22" s="33">
        <f t="shared" si="13"/>
        <v>0.42470156106519741</v>
      </c>
      <c r="S22" s="145">
        <v>75</v>
      </c>
      <c r="T22" s="34">
        <f t="shared" si="1"/>
        <v>0.33976124885215792</v>
      </c>
      <c r="U22" s="81">
        <v>75</v>
      </c>
      <c r="V22" s="329">
        <f t="shared" si="2"/>
        <v>0.33976124885215792</v>
      </c>
      <c r="W22" s="136">
        <v>90</v>
      </c>
      <c r="X22" s="34">
        <f t="shared" si="3"/>
        <v>0.28313437404346492</v>
      </c>
      <c r="Y22" s="81">
        <v>120</v>
      </c>
      <c r="Z22" s="33">
        <f t="shared" si="4"/>
        <v>0.2123507805325987</v>
      </c>
      <c r="AA22" s="136">
        <v>90</v>
      </c>
      <c r="AB22" s="96">
        <f t="shared" si="14"/>
        <v>0.28313437404346492</v>
      </c>
      <c r="AC22" s="81">
        <v>120</v>
      </c>
      <c r="AD22" s="97">
        <f t="shared" si="15"/>
        <v>0.2123507805325987</v>
      </c>
      <c r="AE22" s="136">
        <v>90</v>
      </c>
      <c r="AF22" s="96">
        <f t="shared" si="16"/>
        <v>0.28313437404346492</v>
      </c>
      <c r="AG22" s="81">
        <v>120</v>
      </c>
      <c r="AH22" s="97">
        <f t="shared" si="17"/>
        <v>0.2123507805325987</v>
      </c>
    </row>
    <row r="23" spans="1:34" ht="15.75" thickBot="1" x14ac:dyDescent="0.3">
      <c r="A23" s="179"/>
      <c r="B23" s="417"/>
      <c r="C23" s="172" t="s">
        <v>53</v>
      </c>
      <c r="D23" s="173"/>
      <c r="E23" s="206" t="s">
        <v>6</v>
      </c>
      <c r="F23" s="95">
        <v>0.36</v>
      </c>
      <c r="G23" s="95"/>
      <c r="H23" s="66">
        <f t="shared" si="18"/>
        <v>9.9173553719008267E-2</v>
      </c>
      <c r="I23" s="98">
        <f>I5/H5*H23</f>
        <v>0.49586776859504134</v>
      </c>
      <c r="J23" s="161">
        <v>0.1</v>
      </c>
      <c r="K23" s="147">
        <v>0.5</v>
      </c>
      <c r="L23" s="152">
        <f t="shared" si="10"/>
        <v>0.99173553719008267</v>
      </c>
      <c r="M23" s="147">
        <v>0.6</v>
      </c>
      <c r="N23" s="152">
        <f t="shared" si="0"/>
        <v>0.82644628099173556</v>
      </c>
      <c r="O23" s="147">
        <v>0.9</v>
      </c>
      <c r="P23" s="96">
        <f t="shared" si="12"/>
        <v>0.55096418732782371</v>
      </c>
      <c r="Q23" s="93">
        <v>0.9</v>
      </c>
      <c r="R23" s="152">
        <f t="shared" si="13"/>
        <v>0.55096418732782371</v>
      </c>
      <c r="S23" s="147">
        <v>1</v>
      </c>
      <c r="T23" s="96">
        <f t="shared" si="1"/>
        <v>0.49586776859504134</v>
      </c>
      <c r="U23" s="93">
        <v>1.2</v>
      </c>
      <c r="V23" s="327">
        <f t="shared" si="2"/>
        <v>0.41322314049586778</v>
      </c>
      <c r="W23" s="138">
        <v>1.1000000000000001</v>
      </c>
      <c r="X23" s="96">
        <f t="shared" si="3"/>
        <v>0.45078888054094662</v>
      </c>
      <c r="Y23" s="93">
        <v>1.2</v>
      </c>
      <c r="Z23" s="97">
        <f t="shared" si="4"/>
        <v>0.41322314049586778</v>
      </c>
      <c r="AA23" s="138">
        <v>1.1000000000000001</v>
      </c>
      <c r="AB23" s="96">
        <f t="shared" si="14"/>
        <v>0.45078888054094662</v>
      </c>
      <c r="AC23" s="93">
        <v>1.2</v>
      </c>
      <c r="AD23" s="97">
        <f t="shared" si="15"/>
        <v>0.41322314049586778</v>
      </c>
      <c r="AE23" s="138">
        <v>1.1000000000000001</v>
      </c>
      <c r="AF23" s="96">
        <f t="shared" si="16"/>
        <v>0.45078888054094662</v>
      </c>
      <c r="AG23" s="93">
        <v>1.2</v>
      </c>
      <c r="AH23" s="97">
        <f t="shared" si="17"/>
        <v>0.41322314049586778</v>
      </c>
    </row>
    <row r="24" spans="1:34" ht="15.75" thickBot="1" x14ac:dyDescent="0.3">
      <c r="A24" s="179"/>
      <c r="B24" s="417"/>
      <c r="C24" s="76" t="s">
        <v>54</v>
      </c>
      <c r="D24" s="175"/>
      <c r="E24" s="205" t="s">
        <v>6</v>
      </c>
      <c r="F24" s="71">
        <v>0.35549999999999998</v>
      </c>
      <c r="G24" s="71"/>
      <c r="H24" s="68">
        <f t="shared" si="18"/>
        <v>9.793388429752066E-2</v>
      </c>
      <c r="I24" s="69">
        <f>I5/H5*H24</f>
        <v>0.48966942148760328</v>
      </c>
      <c r="J24" s="162">
        <v>0.1</v>
      </c>
      <c r="K24" s="148">
        <v>0.5</v>
      </c>
      <c r="L24" s="36">
        <f t="shared" si="10"/>
        <v>0.97933884297520657</v>
      </c>
      <c r="M24" s="148">
        <v>0.6</v>
      </c>
      <c r="N24" s="36">
        <f t="shared" si="0"/>
        <v>0.81611570247933884</v>
      </c>
      <c r="O24" s="148">
        <v>0.9</v>
      </c>
      <c r="P24" s="37">
        <f t="shared" si="12"/>
        <v>0.5440771349862259</v>
      </c>
      <c r="Q24" s="83">
        <v>0.9</v>
      </c>
      <c r="R24" s="36">
        <f t="shared" si="13"/>
        <v>0.5440771349862259</v>
      </c>
      <c r="S24" s="148">
        <v>1</v>
      </c>
      <c r="T24" s="37">
        <f t="shared" si="1"/>
        <v>0.48966942148760328</v>
      </c>
      <c r="U24" s="83">
        <v>1.3</v>
      </c>
      <c r="V24" s="328">
        <f t="shared" si="2"/>
        <v>0.37666878575969481</v>
      </c>
      <c r="W24" s="139">
        <v>1.1000000000000001</v>
      </c>
      <c r="X24" s="37">
        <f t="shared" si="3"/>
        <v>0.44515401953418476</v>
      </c>
      <c r="Y24" s="83">
        <v>1.3</v>
      </c>
      <c r="Z24" s="38">
        <f t="shared" si="4"/>
        <v>0.37666878575969481</v>
      </c>
      <c r="AA24" s="139">
        <v>1.1000000000000001</v>
      </c>
      <c r="AB24" s="96">
        <f t="shared" si="14"/>
        <v>0.44515401953418476</v>
      </c>
      <c r="AC24" s="83">
        <v>1.3</v>
      </c>
      <c r="AD24" s="97">
        <f t="shared" si="15"/>
        <v>0.37666878575969481</v>
      </c>
      <c r="AE24" s="139">
        <v>1.1000000000000001</v>
      </c>
      <c r="AF24" s="96">
        <f t="shared" si="16"/>
        <v>0.44515401953418476</v>
      </c>
      <c r="AG24" s="83">
        <v>1.3</v>
      </c>
      <c r="AH24" s="97">
        <f t="shared" si="17"/>
        <v>0.37666878575969481</v>
      </c>
    </row>
    <row r="25" spans="1:34" ht="15.75" thickBot="1" x14ac:dyDescent="0.3">
      <c r="A25" s="179"/>
      <c r="B25" s="417"/>
      <c r="C25" s="172" t="s">
        <v>55</v>
      </c>
      <c r="D25" s="173"/>
      <c r="E25" s="206" t="s">
        <v>6</v>
      </c>
      <c r="F25" s="95">
        <v>0.35549999999999998</v>
      </c>
      <c r="G25" s="95"/>
      <c r="H25" s="68">
        <f t="shared" si="18"/>
        <v>9.793388429752066E-2</v>
      </c>
      <c r="I25" s="98">
        <f>I5/H5*H25</f>
        <v>0.48966942148760328</v>
      </c>
      <c r="J25" s="161">
        <v>0.1</v>
      </c>
      <c r="K25" s="147">
        <v>0.5</v>
      </c>
      <c r="L25" s="152">
        <f t="shared" si="10"/>
        <v>0.97933884297520657</v>
      </c>
      <c r="M25" s="147">
        <v>0.6</v>
      </c>
      <c r="N25" s="152">
        <f t="shared" si="0"/>
        <v>0.81611570247933884</v>
      </c>
      <c r="O25" s="147">
        <v>1</v>
      </c>
      <c r="P25" s="96">
        <f t="shared" si="12"/>
        <v>0.48966942148760328</v>
      </c>
      <c r="Q25" s="93">
        <v>1</v>
      </c>
      <c r="R25" s="152">
        <f t="shared" si="13"/>
        <v>0.48966942148760328</v>
      </c>
      <c r="S25" s="147">
        <v>1.2</v>
      </c>
      <c r="T25" s="96">
        <f t="shared" si="1"/>
        <v>0.40805785123966942</v>
      </c>
      <c r="U25" s="93">
        <v>1.3</v>
      </c>
      <c r="V25" s="327">
        <f t="shared" si="2"/>
        <v>0.37666878575969481</v>
      </c>
      <c r="W25" s="138">
        <v>1.3</v>
      </c>
      <c r="X25" s="96">
        <f t="shared" si="3"/>
        <v>0.37666878575969481</v>
      </c>
      <c r="Y25" s="93">
        <v>1.3</v>
      </c>
      <c r="Z25" s="97">
        <f t="shared" si="4"/>
        <v>0.37666878575969481</v>
      </c>
      <c r="AA25" s="138">
        <v>1.3</v>
      </c>
      <c r="AB25" s="96">
        <f t="shared" si="14"/>
        <v>0.37666878575969481</v>
      </c>
      <c r="AC25" s="93">
        <v>1.3</v>
      </c>
      <c r="AD25" s="97">
        <f t="shared" si="15"/>
        <v>0.37666878575969481</v>
      </c>
      <c r="AE25" s="138">
        <v>1.5</v>
      </c>
      <c r="AF25" s="96">
        <f t="shared" si="16"/>
        <v>0.3264462809917355</v>
      </c>
      <c r="AG25" s="93">
        <v>1.7</v>
      </c>
      <c r="AH25" s="97">
        <f t="shared" si="17"/>
        <v>0.28804083616917842</v>
      </c>
    </row>
    <row r="26" spans="1:34" ht="15.75" thickBot="1" x14ac:dyDescent="0.3">
      <c r="A26" s="179"/>
      <c r="B26" s="417"/>
      <c r="C26" s="76" t="s">
        <v>56</v>
      </c>
      <c r="D26" s="174"/>
      <c r="E26" s="205" t="s">
        <v>4</v>
      </c>
      <c r="F26" s="71">
        <v>0.71</v>
      </c>
      <c r="G26" s="71"/>
      <c r="H26" s="66">
        <f t="shared" si="18"/>
        <v>0.19559228650137742</v>
      </c>
      <c r="I26" s="69">
        <f>I5/H5*H26</f>
        <v>0.97796143250688705</v>
      </c>
      <c r="J26" s="162">
        <v>0.2</v>
      </c>
      <c r="K26" s="148">
        <v>0.9</v>
      </c>
      <c r="L26" s="36">
        <f t="shared" si="10"/>
        <v>1.0866238138965412</v>
      </c>
      <c r="M26" s="148">
        <v>1.2</v>
      </c>
      <c r="N26" s="36">
        <f t="shared" si="0"/>
        <v>0.81496786042240588</v>
      </c>
      <c r="O26" s="148">
        <v>1.8</v>
      </c>
      <c r="P26" s="37">
        <f t="shared" si="12"/>
        <v>0.54331190694827058</v>
      </c>
      <c r="Q26" s="83">
        <v>1.8</v>
      </c>
      <c r="R26" s="36">
        <f t="shared" si="13"/>
        <v>0.54331190694827058</v>
      </c>
      <c r="S26" s="148">
        <v>2.4</v>
      </c>
      <c r="T26" s="37">
        <f t="shared" si="1"/>
        <v>0.40748393021120294</v>
      </c>
      <c r="U26" s="83">
        <v>2.4</v>
      </c>
      <c r="V26" s="328">
        <f t="shared" si="2"/>
        <v>0.40748393021120294</v>
      </c>
      <c r="W26" s="139">
        <v>2.4</v>
      </c>
      <c r="X26" s="37">
        <f t="shared" si="3"/>
        <v>0.40748393021120294</v>
      </c>
      <c r="Y26" s="83">
        <v>2.4</v>
      </c>
      <c r="Z26" s="38">
        <f t="shared" si="4"/>
        <v>0.40748393021120294</v>
      </c>
      <c r="AA26" s="139">
        <v>2.4</v>
      </c>
      <c r="AB26" s="96">
        <f t="shared" si="14"/>
        <v>0.40748393021120294</v>
      </c>
      <c r="AC26" s="83">
        <v>2.4</v>
      </c>
      <c r="AD26" s="97">
        <f t="shared" si="15"/>
        <v>0.40748393021120294</v>
      </c>
      <c r="AE26" s="139">
        <v>2.4</v>
      </c>
      <c r="AF26" s="96">
        <f t="shared" si="16"/>
        <v>0.40748393021120294</v>
      </c>
      <c r="AG26" s="83">
        <v>2.4</v>
      </c>
      <c r="AH26" s="97">
        <f t="shared" si="17"/>
        <v>0.40748393021120294</v>
      </c>
    </row>
    <row r="27" spans="1:34" ht="15.75" thickBot="1" x14ac:dyDescent="0.3">
      <c r="A27" s="179"/>
      <c r="B27" s="417"/>
      <c r="C27" s="172" t="s">
        <v>57</v>
      </c>
      <c r="D27" s="176"/>
      <c r="E27" s="207" t="s">
        <v>6</v>
      </c>
      <c r="F27" s="95">
        <v>4.3</v>
      </c>
      <c r="G27" s="95"/>
      <c r="H27" s="66">
        <f t="shared" si="18"/>
        <v>1.1845730027548209</v>
      </c>
      <c r="I27" s="88">
        <f>I5/H5*H27</f>
        <v>5.9228650137741043</v>
      </c>
      <c r="J27" s="156">
        <v>1</v>
      </c>
      <c r="K27" s="147">
        <v>6</v>
      </c>
      <c r="L27" s="152">
        <f t="shared" si="10"/>
        <v>0.98714416896235069</v>
      </c>
      <c r="M27" s="147">
        <v>8</v>
      </c>
      <c r="N27" s="152">
        <f t="shared" si="0"/>
        <v>0.74035812672176304</v>
      </c>
      <c r="O27" s="147">
        <v>12</v>
      </c>
      <c r="P27" s="96">
        <f t="shared" si="12"/>
        <v>0.49357208448117534</v>
      </c>
      <c r="Q27" s="93">
        <v>12</v>
      </c>
      <c r="R27" s="152">
        <f t="shared" si="13"/>
        <v>0.49357208448117534</v>
      </c>
      <c r="S27" s="147">
        <v>14</v>
      </c>
      <c r="T27" s="96">
        <f t="shared" si="1"/>
        <v>0.42306178669815031</v>
      </c>
      <c r="U27" s="93">
        <v>16</v>
      </c>
      <c r="V27" s="327">
        <f t="shared" si="2"/>
        <v>0.37017906336088152</v>
      </c>
      <c r="W27" s="138">
        <v>14</v>
      </c>
      <c r="X27" s="96">
        <f t="shared" si="3"/>
        <v>0.42306178669815031</v>
      </c>
      <c r="Y27" s="93">
        <v>16</v>
      </c>
      <c r="Z27" s="97">
        <f t="shared" si="4"/>
        <v>0.37017906336088152</v>
      </c>
      <c r="AA27" s="138">
        <v>14</v>
      </c>
      <c r="AB27" s="96">
        <f t="shared" si="14"/>
        <v>0.42306178669815031</v>
      </c>
      <c r="AC27" s="93">
        <v>16</v>
      </c>
      <c r="AD27" s="97">
        <f t="shared" si="15"/>
        <v>0.37017906336088152</v>
      </c>
      <c r="AE27" s="138">
        <v>14</v>
      </c>
      <c r="AF27" s="96">
        <f t="shared" si="16"/>
        <v>0.42306178669815031</v>
      </c>
      <c r="AG27" s="93">
        <v>16</v>
      </c>
      <c r="AH27" s="97">
        <f t="shared" si="17"/>
        <v>0.37017906336088152</v>
      </c>
    </row>
    <row r="28" spans="1:34" ht="15.75" thickBot="1" x14ac:dyDescent="0.3">
      <c r="A28" s="179"/>
      <c r="B28" s="417"/>
      <c r="C28" s="76" t="s">
        <v>58</v>
      </c>
      <c r="D28" s="175"/>
      <c r="E28" s="203" t="s">
        <v>4</v>
      </c>
      <c r="F28" s="71">
        <v>68.7</v>
      </c>
      <c r="G28" s="71"/>
      <c r="H28" s="88">
        <f t="shared" si="18"/>
        <v>18.925619834710744</v>
      </c>
      <c r="I28" s="62">
        <f>I5/H5*H28</f>
        <v>94.628099173553721</v>
      </c>
      <c r="J28" s="157">
        <v>29.2</v>
      </c>
      <c r="K28" s="148">
        <v>150</v>
      </c>
      <c r="L28" s="36">
        <f t="shared" si="10"/>
        <v>0.63085399449035817</v>
      </c>
      <c r="M28" s="148">
        <v>200</v>
      </c>
      <c r="N28" s="36">
        <f t="shared" si="0"/>
        <v>0.47314049586776863</v>
      </c>
      <c r="O28" s="148">
        <v>300</v>
      </c>
      <c r="P28" s="37">
        <f t="shared" si="12"/>
        <v>0.31542699724517909</v>
      </c>
      <c r="Q28" s="83">
        <v>300</v>
      </c>
      <c r="R28" s="36">
        <f t="shared" si="13"/>
        <v>0.31542699724517909</v>
      </c>
      <c r="S28" s="148">
        <v>400</v>
      </c>
      <c r="T28" s="37">
        <f t="shared" si="1"/>
        <v>0.23657024793388431</v>
      </c>
      <c r="U28" s="83">
        <v>400</v>
      </c>
      <c r="V28" s="328">
        <f t="shared" si="2"/>
        <v>0.23657024793388431</v>
      </c>
      <c r="W28" s="139">
        <v>400</v>
      </c>
      <c r="X28" s="37">
        <f t="shared" si="3"/>
        <v>0.23657024793388431</v>
      </c>
      <c r="Y28" s="83">
        <v>400</v>
      </c>
      <c r="Z28" s="38">
        <f t="shared" si="4"/>
        <v>0.23657024793388431</v>
      </c>
      <c r="AA28" s="139">
        <v>400</v>
      </c>
      <c r="AB28" s="96">
        <f t="shared" si="14"/>
        <v>0.23657024793388431</v>
      </c>
      <c r="AC28" s="83">
        <v>400</v>
      </c>
      <c r="AD28" s="97">
        <f t="shared" si="15"/>
        <v>0.23657024793388431</v>
      </c>
      <c r="AE28" s="139">
        <v>400</v>
      </c>
      <c r="AF28" s="96">
        <f t="shared" si="16"/>
        <v>0.23657024793388431</v>
      </c>
      <c r="AG28" s="83">
        <v>400</v>
      </c>
      <c r="AH28" s="97">
        <f t="shared" si="17"/>
        <v>0.23657024793388431</v>
      </c>
    </row>
    <row r="29" spans="1:34" ht="15.75" thickBot="1" x14ac:dyDescent="0.3">
      <c r="A29" s="179"/>
      <c r="B29" s="417"/>
      <c r="C29" s="172" t="s">
        <v>59</v>
      </c>
      <c r="D29" s="176"/>
      <c r="E29" s="206" t="s">
        <v>6</v>
      </c>
      <c r="F29" s="95">
        <v>1.4694</v>
      </c>
      <c r="G29" s="95"/>
      <c r="H29" s="125">
        <f t="shared" si="18"/>
        <v>0.4047933884297521</v>
      </c>
      <c r="I29" s="98">
        <f>I5/H5*H29</f>
        <v>2.0239669421487605</v>
      </c>
      <c r="J29" s="161">
        <v>0.4</v>
      </c>
      <c r="K29" s="149">
        <v>2</v>
      </c>
      <c r="L29" s="91">
        <f t="shared" si="10"/>
        <v>1.0119834710743802</v>
      </c>
      <c r="M29" s="149">
        <v>3</v>
      </c>
      <c r="N29" s="91">
        <f t="shared" si="0"/>
        <v>0.67465564738292017</v>
      </c>
      <c r="O29" s="149">
        <v>4</v>
      </c>
      <c r="P29" s="89">
        <f t="shared" si="12"/>
        <v>0.50599173553719012</v>
      </c>
      <c r="Q29" s="100">
        <v>4</v>
      </c>
      <c r="R29" s="91">
        <f t="shared" si="13"/>
        <v>0.50599173553719012</v>
      </c>
      <c r="S29" s="149">
        <v>5</v>
      </c>
      <c r="T29" s="89">
        <f t="shared" si="1"/>
        <v>0.4047933884297521</v>
      </c>
      <c r="U29" s="100">
        <v>5</v>
      </c>
      <c r="V29" s="330">
        <f t="shared" si="2"/>
        <v>0.4047933884297521</v>
      </c>
      <c r="W29" s="140">
        <v>5</v>
      </c>
      <c r="X29" s="89">
        <f t="shared" si="3"/>
        <v>0.4047933884297521</v>
      </c>
      <c r="Y29" s="100">
        <v>5</v>
      </c>
      <c r="Z29" s="91">
        <f t="shared" si="4"/>
        <v>0.4047933884297521</v>
      </c>
      <c r="AA29" s="140">
        <v>5</v>
      </c>
      <c r="AB29" s="96">
        <f t="shared" si="14"/>
        <v>0.4047933884297521</v>
      </c>
      <c r="AC29" s="100">
        <v>5</v>
      </c>
      <c r="AD29" s="97">
        <f t="shared" si="15"/>
        <v>0.4047933884297521</v>
      </c>
      <c r="AE29" s="140">
        <v>5</v>
      </c>
      <c r="AF29" s="96">
        <f t="shared" si="16"/>
        <v>0.4047933884297521</v>
      </c>
      <c r="AG29" s="100">
        <v>5</v>
      </c>
      <c r="AH29" s="97">
        <f t="shared" si="17"/>
        <v>0.4047933884297521</v>
      </c>
    </row>
    <row r="30" spans="1:34" ht="15.75" thickBot="1" x14ac:dyDescent="0.3">
      <c r="A30" s="179"/>
      <c r="B30" s="417"/>
      <c r="C30" s="76" t="s">
        <v>60</v>
      </c>
      <c r="D30" s="174"/>
      <c r="E30" s="203" t="s">
        <v>4</v>
      </c>
      <c r="F30" s="71">
        <v>9.7169999999999987</v>
      </c>
      <c r="G30" s="71"/>
      <c r="H30" s="58">
        <f t="shared" si="18"/>
        <v>2.6768595041322309</v>
      </c>
      <c r="I30" s="62">
        <f>I5/H5*H30</f>
        <v>13.384297520661155</v>
      </c>
      <c r="J30" s="157">
        <v>1.7</v>
      </c>
      <c r="K30" s="145">
        <v>8</v>
      </c>
      <c r="L30" s="33">
        <f t="shared" si="10"/>
        <v>1.6730371900826444</v>
      </c>
      <c r="M30" s="145">
        <v>12</v>
      </c>
      <c r="N30" s="33">
        <f t="shared" si="0"/>
        <v>1.1153581267217629</v>
      </c>
      <c r="O30" s="145">
        <v>20</v>
      </c>
      <c r="P30" s="34">
        <f t="shared" si="12"/>
        <v>0.66921487603305774</v>
      </c>
      <c r="Q30" s="81">
        <v>20</v>
      </c>
      <c r="R30" s="33">
        <f t="shared" si="13"/>
        <v>0.66921487603305774</v>
      </c>
      <c r="S30" s="145">
        <v>25</v>
      </c>
      <c r="T30" s="34">
        <f t="shared" si="1"/>
        <v>0.53537190082644626</v>
      </c>
      <c r="U30" s="81">
        <v>25</v>
      </c>
      <c r="V30" s="329">
        <f t="shared" si="2"/>
        <v>0.53537190082644626</v>
      </c>
      <c r="W30" s="136">
        <v>30</v>
      </c>
      <c r="X30" s="34">
        <f t="shared" si="3"/>
        <v>0.4461432506887052</v>
      </c>
      <c r="Y30" s="81">
        <v>30</v>
      </c>
      <c r="Z30" s="33">
        <f t="shared" si="4"/>
        <v>0.4461432506887052</v>
      </c>
      <c r="AA30" s="136">
        <v>30</v>
      </c>
      <c r="AB30" s="96">
        <f t="shared" si="14"/>
        <v>0.4461432506887052</v>
      </c>
      <c r="AC30" s="81">
        <v>30</v>
      </c>
      <c r="AD30" s="97">
        <f t="shared" si="15"/>
        <v>0.4461432506887052</v>
      </c>
      <c r="AE30" s="136">
        <v>30</v>
      </c>
      <c r="AF30" s="96">
        <f t="shared" si="16"/>
        <v>0.4461432506887052</v>
      </c>
      <c r="AG30" s="81">
        <v>30</v>
      </c>
      <c r="AH30" s="97">
        <f t="shared" si="17"/>
        <v>0.4461432506887052</v>
      </c>
    </row>
    <row r="31" spans="1:34" ht="15.75" thickBot="1" x14ac:dyDescent="0.3">
      <c r="A31" s="179"/>
      <c r="B31" s="417"/>
      <c r="C31" s="172" t="s">
        <v>61</v>
      </c>
      <c r="D31" s="177"/>
      <c r="E31" s="206" t="s">
        <v>6</v>
      </c>
      <c r="F31" s="95">
        <v>22.3</v>
      </c>
      <c r="G31" s="95"/>
      <c r="H31" s="88">
        <f t="shared" ref="H31:H32" si="19">F31/3.63</f>
        <v>6.1432506887052343</v>
      </c>
      <c r="I31" s="88">
        <f>I5/H5*H31</f>
        <v>30.71625344352617</v>
      </c>
      <c r="J31" s="156">
        <v>10.9</v>
      </c>
      <c r="K31" s="142">
        <v>15</v>
      </c>
      <c r="L31" s="97">
        <f t="shared" si="10"/>
        <v>2.0477502295684116</v>
      </c>
      <c r="M31" s="142">
        <v>25</v>
      </c>
      <c r="N31" s="97">
        <f t="shared" si="0"/>
        <v>1.2286501377410468</v>
      </c>
      <c r="O31" s="142">
        <v>45</v>
      </c>
      <c r="P31" s="96">
        <f t="shared" si="12"/>
        <v>0.68258340985613708</v>
      </c>
      <c r="Q31" s="90">
        <v>45</v>
      </c>
      <c r="R31" s="97">
        <f t="shared" si="13"/>
        <v>0.68258340985613708</v>
      </c>
      <c r="S31" s="142">
        <v>65</v>
      </c>
      <c r="T31" s="96">
        <f t="shared" si="1"/>
        <v>0.47255774528501798</v>
      </c>
      <c r="U31" s="90">
        <v>75</v>
      </c>
      <c r="V31" s="327">
        <f t="shared" si="2"/>
        <v>0.40955004591368227</v>
      </c>
      <c r="W31" s="133">
        <v>75</v>
      </c>
      <c r="X31" s="96">
        <f t="shared" si="3"/>
        <v>0.40955004591368227</v>
      </c>
      <c r="Y31" s="90">
        <v>90</v>
      </c>
      <c r="Z31" s="97">
        <f t="shared" si="4"/>
        <v>0.34129170492806854</v>
      </c>
      <c r="AA31" s="133">
        <v>75</v>
      </c>
      <c r="AB31" s="96">
        <f t="shared" si="14"/>
        <v>0.40955004591368227</v>
      </c>
      <c r="AC31" s="90">
        <v>90</v>
      </c>
      <c r="AD31" s="97">
        <f t="shared" si="15"/>
        <v>0.34129170492806854</v>
      </c>
      <c r="AE31" s="133">
        <v>75</v>
      </c>
      <c r="AF31" s="96">
        <f t="shared" si="16"/>
        <v>0.40955004591368227</v>
      </c>
      <c r="AG31" s="90">
        <v>90</v>
      </c>
      <c r="AH31" s="97">
        <f t="shared" si="17"/>
        <v>0.34129170492806854</v>
      </c>
    </row>
    <row r="32" spans="1:34" ht="15.75" thickBot="1" x14ac:dyDescent="0.3">
      <c r="A32" s="179"/>
      <c r="B32" s="417"/>
      <c r="C32" s="76" t="s">
        <v>62</v>
      </c>
      <c r="D32" s="178"/>
      <c r="E32" s="208" t="s">
        <v>6</v>
      </c>
      <c r="F32" s="73">
        <v>123</v>
      </c>
      <c r="G32" s="73"/>
      <c r="H32" s="62">
        <f t="shared" si="19"/>
        <v>33.884297520661157</v>
      </c>
      <c r="I32" s="62">
        <f>I5/H5*H32</f>
        <v>169.42148760330579</v>
      </c>
      <c r="J32" s="157">
        <v>36.4</v>
      </c>
      <c r="K32" s="145">
        <v>200</v>
      </c>
      <c r="L32" s="33">
        <f t="shared" si="10"/>
        <v>0.84710743801652899</v>
      </c>
      <c r="M32" s="145">
        <v>250</v>
      </c>
      <c r="N32" s="33">
        <f t="shared" si="0"/>
        <v>0.67768595041322321</v>
      </c>
      <c r="O32" s="145">
        <v>375</v>
      </c>
      <c r="P32" s="34">
        <f t="shared" si="12"/>
        <v>0.45179063360881544</v>
      </c>
      <c r="Q32" s="81">
        <v>375</v>
      </c>
      <c r="R32" s="33">
        <f t="shared" si="13"/>
        <v>0.45179063360881544</v>
      </c>
      <c r="S32" s="145">
        <v>400</v>
      </c>
      <c r="T32" s="34">
        <f t="shared" si="1"/>
        <v>0.4235537190082645</v>
      </c>
      <c r="U32" s="81">
        <v>550</v>
      </c>
      <c r="V32" s="329">
        <f t="shared" si="2"/>
        <v>0.3080390683696469</v>
      </c>
      <c r="W32" s="136">
        <v>425</v>
      </c>
      <c r="X32" s="34">
        <f t="shared" si="3"/>
        <v>0.39863879436071953</v>
      </c>
      <c r="Y32" s="81">
        <v>550</v>
      </c>
      <c r="Z32" s="33">
        <f t="shared" si="4"/>
        <v>0.3080390683696469</v>
      </c>
      <c r="AA32" s="136">
        <v>425</v>
      </c>
      <c r="AB32" s="96">
        <f t="shared" si="14"/>
        <v>0.39863879436071953</v>
      </c>
      <c r="AC32" s="81">
        <v>550</v>
      </c>
      <c r="AD32" s="97">
        <f t="shared" si="15"/>
        <v>0.3080390683696469</v>
      </c>
      <c r="AE32" s="136">
        <v>425</v>
      </c>
      <c r="AF32" s="96">
        <f t="shared" si="16"/>
        <v>0.39863879436071953</v>
      </c>
      <c r="AG32" s="81">
        <v>550</v>
      </c>
      <c r="AH32" s="97">
        <f t="shared" si="17"/>
        <v>0.3080390683696469</v>
      </c>
    </row>
    <row r="33" spans="1:34" ht="15.75" thickBot="1" x14ac:dyDescent="0.3">
      <c r="A33" s="179"/>
      <c r="B33" s="417"/>
      <c r="C33" s="172" t="s">
        <v>63</v>
      </c>
      <c r="D33" s="177"/>
      <c r="E33" s="206" t="s">
        <v>6</v>
      </c>
      <c r="F33" s="95">
        <v>9.7169999999999987</v>
      </c>
      <c r="G33" s="95"/>
      <c r="H33" s="58">
        <f t="shared" ref="H33:H40" si="20">F33/3.63</f>
        <v>2.6768595041322309</v>
      </c>
      <c r="I33" s="88">
        <f>I5/H5*H33</f>
        <v>13.384297520661155</v>
      </c>
      <c r="J33" s="156">
        <v>8.5</v>
      </c>
      <c r="K33" s="149" t="s">
        <v>20</v>
      </c>
      <c r="L33" s="91"/>
      <c r="M33" s="149" t="s">
        <v>20</v>
      </c>
      <c r="N33" s="91"/>
      <c r="O33" s="149" t="s">
        <v>20</v>
      </c>
      <c r="P33" s="89"/>
      <c r="Q33" s="100" t="s">
        <v>20</v>
      </c>
      <c r="R33" s="91"/>
      <c r="S33" s="149" t="s">
        <v>20</v>
      </c>
      <c r="T33" s="89"/>
      <c r="U33" s="100" t="s">
        <v>20</v>
      </c>
      <c r="V33" s="330"/>
      <c r="W33" s="140" t="s">
        <v>20</v>
      </c>
      <c r="X33" s="89"/>
      <c r="Y33" s="100" t="s">
        <v>20</v>
      </c>
      <c r="Z33" s="91"/>
      <c r="AA33" s="140" t="s">
        <v>20</v>
      </c>
      <c r="AB33" s="96"/>
      <c r="AC33" s="100" t="s">
        <v>20</v>
      </c>
      <c r="AD33" s="97"/>
      <c r="AE33" s="140" t="s">
        <v>20</v>
      </c>
      <c r="AF33" s="96" t="e">
        <f t="shared" si="16"/>
        <v>#VALUE!</v>
      </c>
      <c r="AG33" s="100" t="s">
        <v>20</v>
      </c>
      <c r="AH33" s="97" t="e">
        <f t="shared" si="17"/>
        <v>#VALUE!</v>
      </c>
    </row>
    <row r="34" spans="1:34" ht="15.75" thickBot="1" x14ac:dyDescent="0.3">
      <c r="A34" s="179"/>
      <c r="B34" s="417" t="s">
        <v>34</v>
      </c>
      <c r="C34" s="41" t="s">
        <v>35</v>
      </c>
      <c r="D34" s="54"/>
      <c r="E34" s="203" t="s">
        <v>6</v>
      </c>
      <c r="F34" s="71">
        <v>273</v>
      </c>
      <c r="G34" s="71"/>
      <c r="H34" s="58">
        <f t="shared" si="20"/>
        <v>75.206611570247929</v>
      </c>
      <c r="I34" s="62">
        <f>I5/H5*H34</f>
        <v>376.03305785123962</v>
      </c>
      <c r="J34" s="157">
        <v>116.6</v>
      </c>
      <c r="K34" s="143">
        <v>700</v>
      </c>
      <c r="L34" s="38">
        <f t="shared" si="10"/>
        <v>0.53719008264462798</v>
      </c>
      <c r="M34" s="143">
        <v>1000</v>
      </c>
      <c r="N34" s="38">
        <f t="shared" si="0"/>
        <v>0.37603305785123964</v>
      </c>
      <c r="O34" s="143">
        <v>1300</v>
      </c>
      <c r="P34" s="37">
        <f>I34/O34</f>
        <v>0.28925619834710742</v>
      </c>
      <c r="Q34" s="79">
        <v>1300</v>
      </c>
      <c r="R34" s="38">
        <f>I34/Q34</f>
        <v>0.28925619834710742</v>
      </c>
      <c r="S34" s="143">
        <v>1300</v>
      </c>
      <c r="T34" s="37">
        <f t="shared" si="1"/>
        <v>0.28925619834710742</v>
      </c>
      <c r="U34" s="79">
        <v>1300</v>
      </c>
      <c r="V34" s="328">
        <f t="shared" si="2"/>
        <v>0.28925619834710742</v>
      </c>
      <c r="W34" s="134">
        <v>1000</v>
      </c>
      <c r="X34" s="37">
        <f t="shared" si="3"/>
        <v>0.37603305785123964</v>
      </c>
      <c r="Y34" s="79">
        <v>1000</v>
      </c>
      <c r="Z34" s="38">
        <f t="shared" si="4"/>
        <v>0.37603305785123964</v>
      </c>
      <c r="AA34" s="134">
        <v>1000</v>
      </c>
      <c r="AB34" s="96">
        <f t="shared" si="14"/>
        <v>0.37603305785123964</v>
      </c>
      <c r="AC34" s="79">
        <v>1000</v>
      </c>
      <c r="AD34" s="97">
        <f t="shared" si="15"/>
        <v>0.37603305785123964</v>
      </c>
      <c r="AE34" s="134">
        <v>1200</v>
      </c>
      <c r="AF34" s="96">
        <f t="shared" si="16"/>
        <v>0.3133608815426997</v>
      </c>
      <c r="AG34" s="79">
        <v>1000</v>
      </c>
      <c r="AH34" s="97">
        <f t="shared" si="17"/>
        <v>0.37603305785123964</v>
      </c>
    </row>
    <row r="35" spans="1:34" ht="15.75" thickBot="1" x14ac:dyDescent="0.3">
      <c r="A35" s="179"/>
      <c r="B35" s="418"/>
      <c r="C35" s="101" t="s">
        <v>36</v>
      </c>
      <c r="D35" s="85"/>
      <c r="E35" s="202" t="s">
        <v>6</v>
      </c>
      <c r="F35" s="95">
        <v>213</v>
      </c>
      <c r="G35" s="95"/>
      <c r="H35" s="66">
        <f t="shared" si="20"/>
        <v>58.677685950413228</v>
      </c>
      <c r="I35" s="88">
        <f>I5/H5*H35</f>
        <v>293.38842975206614</v>
      </c>
      <c r="J35" s="156">
        <v>80.2</v>
      </c>
      <c r="K35" s="142">
        <v>460</v>
      </c>
      <c r="L35" s="97">
        <f t="shared" si="10"/>
        <v>0.63780093424362205</v>
      </c>
      <c r="M35" s="142">
        <v>500</v>
      </c>
      <c r="N35" s="97">
        <f t="shared" si="0"/>
        <v>0.58677685950413228</v>
      </c>
      <c r="O35" s="142">
        <v>1250</v>
      </c>
      <c r="P35" s="96">
        <f t="shared" ref="P35:P47" si="21">I35/O35</f>
        <v>0.23471074380165291</v>
      </c>
      <c r="Q35" s="90">
        <v>1250</v>
      </c>
      <c r="R35" s="97">
        <f t="shared" ref="R35:R47" si="22">I35/Q35</f>
        <v>0.23471074380165291</v>
      </c>
      <c r="S35" s="142">
        <v>1250</v>
      </c>
      <c r="T35" s="96">
        <f t="shared" si="1"/>
        <v>0.23471074380165291</v>
      </c>
      <c r="U35" s="90">
        <v>1250</v>
      </c>
      <c r="V35" s="327">
        <f t="shared" si="2"/>
        <v>0.23471074380165291</v>
      </c>
      <c r="W35" s="133">
        <v>700</v>
      </c>
      <c r="X35" s="96">
        <f t="shared" si="3"/>
        <v>0.41912632821723733</v>
      </c>
      <c r="Y35" s="90">
        <v>700</v>
      </c>
      <c r="Z35" s="97">
        <f t="shared" si="4"/>
        <v>0.41912632821723733</v>
      </c>
      <c r="AA35" s="133">
        <v>700</v>
      </c>
      <c r="AB35" s="96">
        <f t="shared" si="14"/>
        <v>0.41912632821723733</v>
      </c>
      <c r="AC35" s="90">
        <v>700</v>
      </c>
      <c r="AD35" s="97">
        <f t="shared" si="15"/>
        <v>0.41912632821723733</v>
      </c>
      <c r="AE35" s="133">
        <v>700</v>
      </c>
      <c r="AF35" s="96">
        <f t="shared" si="16"/>
        <v>0.41912632821723733</v>
      </c>
      <c r="AG35" s="90">
        <v>700</v>
      </c>
      <c r="AH35" s="97">
        <f t="shared" si="17"/>
        <v>0.41912632821723733</v>
      </c>
    </row>
    <row r="36" spans="1:34" ht="15.75" thickBot="1" x14ac:dyDescent="0.3">
      <c r="A36" s="179"/>
      <c r="B36" s="418"/>
      <c r="C36" s="40" t="s">
        <v>37</v>
      </c>
      <c r="D36" s="43"/>
      <c r="E36" s="203" t="s">
        <v>6</v>
      </c>
      <c r="F36" s="71">
        <v>61.6</v>
      </c>
      <c r="G36" s="71"/>
      <c r="H36" s="68">
        <f t="shared" si="20"/>
        <v>16.969696969696969</v>
      </c>
      <c r="I36" s="62">
        <f>I5/H5*H36</f>
        <v>84.848484848484844</v>
      </c>
      <c r="J36" s="157">
        <v>14.6</v>
      </c>
      <c r="K36" s="143">
        <v>80</v>
      </c>
      <c r="L36" s="38">
        <f t="shared" si="10"/>
        <v>1.0606060606060606</v>
      </c>
      <c r="M36" s="143">
        <v>130</v>
      </c>
      <c r="N36" s="38">
        <f t="shared" si="0"/>
        <v>0.65268065268065267</v>
      </c>
      <c r="O36" s="143">
        <v>240</v>
      </c>
      <c r="P36" s="37">
        <f t="shared" si="21"/>
        <v>0.35353535353535354</v>
      </c>
      <c r="Q36" s="79">
        <v>240</v>
      </c>
      <c r="R36" s="38">
        <f t="shared" si="22"/>
        <v>0.35353535353535354</v>
      </c>
      <c r="S36" s="143">
        <v>360</v>
      </c>
      <c r="T36" s="37">
        <f t="shared" si="1"/>
        <v>0.23569023569023567</v>
      </c>
      <c r="U36" s="79">
        <v>410</v>
      </c>
      <c r="V36" s="328">
        <f t="shared" si="2"/>
        <v>0.20694752402069475</v>
      </c>
      <c r="W36" s="134">
        <v>310</v>
      </c>
      <c r="X36" s="37">
        <f t="shared" si="3"/>
        <v>0.27370478983382207</v>
      </c>
      <c r="Y36" s="79">
        <v>400</v>
      </c>
      <c r="Z36" s="38">
        <f t="shared" si="4"/>
        <v>0.2121212121212121</v>
      </c>
      <c r="AA36" s="134">
        <v>320</v>
      </c>
      <c r="AB36" s="96">
        <f t="shared" si="14"/>
        <v>0.26515151515151514</v>
      </c>
      <c r="AC36" s="79">
        <v>420</v>
      </c>
      <c r="AD36" s="97">
        <f t="shared" si="15"/>
        <v>0.20202020202020202</v>
      </c>
      <c r="AE36" s="134">
        <v>320</v>
      </c>
      <c r="AF36" s="96">
        <f t="shared" si="16"/>
        <v>0.26515151515151514</v>
      </c>
      <c r="AG36" s="79">
        <v>420</v>
      </c>
      <c r="AH36" s="97">
        <f t="shared" si="17"/>
        <v>0.20202020202020202</v>
      </c>
    </row>
    <row r="37" spans="1:34" ht="15.75" customHeight="1" thickBot="1" x14ac:dyDescent="0.3">
      <c r="A37" s="179"/>
      <c r="B37" s="418"/>
      <c r="C37" s="102" t="s">
        <v>38</v>
      </c>
      <c r="D37" s="103"/>
      <c r="E37" s="202" t="s">
        <v>6</v>
      </c>
      <c r="F37" s="95">
        <v>3.3</v>
      </c>
      <c r="G37" s="95"/>
      <c r="H37" s="68">
        <f t="shared" si="20"/>
        <v>0.90909090909090906</v>
      </c>
      <c r="I37" s="98">
        <f>I5/H5*H37</f>
        <v>4.545454545454545</v>
      </c>
      <c r="J37" s="156">
        <v>1.5</v>
      </c>
      <c r="K37" s="142">
        <v>7</v>
      </c>
      <c r="L37" s="97">
        <f t="shared" si="10"/>
        <v>0.64935064935064923</v>
      </c>
      <c r="M37" s="142">
        <v>10</v>
      </c>
      <c r="N37" s="97">
        <f t="shared" si="0"/>
        <v>0.45454545454545447</v>
      </c>
      <c r="O37" s="142">
        <v>8</v>
      </c>
      <c r="P37" s="96">
        <f t="shared" si="21"/>
        <v>0.56818181818181812</v>
      </c>
      <c r="Q37" s="90">
        <v>8</v>
      </c>
      <c r="R37" s="97">
        <f t="shared" si="22"/>
        <v>0.56818181818181812</v>
      </c>
      <c r="S37" s="142">
        <v>15</v>
      </c>
      <c r="T37" s="96">
        <f t="shared" si="1"/>
        <v>0.30303030303030298</v>
      </c>
      <c r="U37" s="90">
        <v>11</v>
      </c>
      <c r="V37" s="327">
        <f t="shared" si="2"/>
        <v>0.41322314049586772</v>
      </c>
      <c r="W37" s="133">
        <v>18</v>
      </c>
      <c r="X37" s="96">
        <f t="shared" si="3"/>
        <v>0.25252525252525249</v>
      </c>
      <c r="Y37" s="90">
        <v>8</v>
      </c>
      <c r="Z37" s="97">
        <f t="shared" si="4"/>
        <v>0.56818181818181812</v>
      </c>
      <c r="AA37" s="133">
        <v>18</v>
      </c>
      <c r="AB37" s="96">
        <f t="shared" si="14"/>
        <v>0.25252525252525249</v>
      </c>
      <c r="AC37" s="90">
        <v>8</v>
      </c>
      <c r="AD37" s="97">
        <f t="shared" si="15"/>
        <v>0.56818181818181812</v>
      </c>
      <c r="AE37" s="133">
        <v>8</v>
      </c>
      <c r="AF37" s="96">
        <f t="shared" si="16"/>
        <v>0.56818181818181812</v>
      </c>
      <c r="AG37" s="90">
        <v>8</v>
      </c>
      <c r="AH37" s="97">
        <f t="shared" si="17"/>
        <v>0.56818181818181812</v>
      </c>
    </row>
    <row r="38" spans="1:34" ht="15.75" thickBot="1" x14ac:dyDescent="0.3">
      <c r="A38" s="179"/>
      <c r="B38" s="418"/>
      <c r="C38" s="41" t="s">
        <v>39</v>
      </c>
      <c r="D38" s="54"/>
      <c r="E38" s="204" t="s">
        <v>6</v>
      </c>
      <c r="F38" s="73">
        <v>2.2000000000000002</v>
      </c>
      <c r="G38" s="73"/>
      <c r="H38" s="66">
        <f t="shared" si="20"/>
        <v>0.60606060606060608</v>
      </c>
      <c r="I38" s="69">
        <f>I5/H5*H38</f>
        <v>3.0303030303030303</v>
      </c>
      <c r="J38" s="162">
        <v>0.7</v>
      </c>
      <c r="K38" s="143">
        <v>3</v>
      </c>
      <c r="L38" s="38">
        <f t="shared" si="10"/>
        <v>1.0101010101010102</v>
      </c>
      <c r="M38" s="143">
        <v>5</v>
      </c>
      <c r="N38" s="38">
        <f t="shared" si="0"/>
        <v>0.60606060606060608</v>
      </c>
      <c r="O38" s="143">
        <v>8</v>
      </c>
      <c r="P38" s="37">
        <f t="shared" si="21"/>
        <v>0.37878787878787878</v>
      </c>
      <c r="Q38" s="79">
        <v>8</v>
      </c>
      <c r="R38" s="38">
        <f t="shared" si="22"/>
        <v>0.37878787878787878</v>
      </c>
      <c r="S38" s="143">
        <v>9</v>
      </c>
      <c r="T38" s="37">
        <f t="shared" si="1"/>
        <v>0.33670033670033672</v>
      </c>
      <c r="U38" s="79">
        <v>11</v>
      </c>
      <c r="V38" s="328">
        <f t="shared" si="2"/>
        <v>0.27548209366391185</v>
      </c>
      <c r="W38" s="134">
        <v>8</v>
      </c>
      <c r="X38" s="37">
        <f t="shared" si="3"/>
        <v>0.37878787878787878</v>
      </c>
      <c r="Y38" s="79">
        <v>11</v>
      </c>
      <c r="Z38" s="38">
        <f t="shared" si="4"/>
        <v>0.27548209366391185</v>
      </c>
      <c r="AA38" s="134">
        <v>8</v>
      </c>
      <c r="AB38" s="96">
        <f t="shared" si="14"/>
        <v>0.37878787878787878</v>
      </c>
      <c r="AC38" s="79">
        <v>11</v>
      </c>
      <c r="AD38" s="97">
        <f t="shared" si="15"/>
        <v>0.27548209366391185</v>
      </c>
      <c r="AE38" s="134">
        <v>8</v>
      </c>
      <c r="AF38" s="96">
        <f t="shared" si="16"/>
        <v>0.37878787878787878</v>
      </c>
      <c r="AG38" s="79">
        <v>11</v>
      </c>
      <c r="AH38" s="97">
        <f t="shared" si="17"/>
        <v>0.27548209366391185</v>
      </c>
    </row>
    <row r="39" spans="1:34" ht="15.75" thickBot="1" x14ac:dyDescent="0.3">
      <c r="A39" s="179"/>
      <c r="B39" s="418"/>
      <c r="C39" s="94" t="s">
        <v>40</v>
      </c>
      <c r="D39" s="99"/>
      <c r="E39" s="202" t="s">
        <v>4</v>
      </c>
      <c r="F39" s="95">
        <v>426.6</v>
      </c>
      <c r="G39" s="95"/>
      <c r="H39" s="66">
        <f t="shared" si="20"/>
        <v>117.5206611570248</v>
      </c>
      <c r="I39" s="104">
        <f>I5/H5*H39</f>
        <v>587.60330578512401</v>
      </c>
      <c r="J39" s="163">
        <v>100</v>
      </c>
      <c r="K39" s="149">
        <v>1200</v>
      </c>
      <c r="L39" s="91">
        <f t="shared" si="10"/>
        <v>0.48966942148760334</v>
      </c>
      <c r="M39" s="149">
        <v>1500</v>
      </c>
      <c r="N39" s="91">
        <f t="shared" si="0"/>
        <v>0.39173553719008269</v>
      </c>
      <c r="O39" s="149">
        <v>1600</v>
      </c>
      <c r="P39" s="89">
        <f t="shared" si="21"/>
        <v>0.36725206611570249</v>
      </c>
      <c r="Q39" s="100">
        <v>1900</v>
      </c>
      <c r="R39" s="91">
        <f t="shared" si="22"/>
        <v>0.30926489778164423</v>
      </c>
      <c r="S39" s="149">
        <v>1600</v>
      </c>
      <c r="T39" s="89">
        <f t="shared" si="1"/>
        <v>0.36725206611570249</v>
      </c>
      <c r="U39" s="100">
        <v>2200</v>
      </c>
      <c r="V39" s="330">
        <f t="shared" si="2"/>
        <v>0.2670924117205109</v>
      </c>
      <c r="W39" s="140">
        <v>1800</v>
      </c>
      <c r="X39" s="89">
        <f t="shared" si="3"/>
        <v>0.32644628099173556</v>
      </c>
      <c r="Y39" s="100">
        <v>2300</v>
      </c>
      <c r="Z39" s="91">
        <f t="shared" si="4"/>
        <v>0.2554796981674452</v>
      </c>
      <c r="AA39" s="140">
        <v>1800</v>
      </c>
      <c r="AB39" s="96">
        <f t="shared" si="14"/>
        <v>0.32644628099173556</v>
      </c>
      <c r="AC39" s="100">
        <v>2300</v>
      </c>
      <c r="AD39" s="97">
        <f t="shared" si="15"/>
        <v>0.2554796981674452</v>
      </c>
      <c r="AE39" s="140">
        <v>1800</v>
      </c>
      <c r="AF39" s="96">
        <f t="shared" si="16"/>
        <v>0.32644628099173556</v>
      </c>
      <c r="AG39" s="100">
        <v>2300</v>
      </c>
      <c r="AH39" s="97">
        <f t="shared" si="17"/>
        <v>0.2554796981674452</v>
      </c>
    </row>
    <row r="40" spans="1:34" ht="15.75" thickBot="1" x14ac:dyDescent="0.3">
      <c r="A40" s="179"/>
      <c r="B40" s="418"/>
      <c r="C40" s="76" t="s">
        <v>42</v>
      </c>
      <c r="D40" s="55"/>
      <c r="E40" s="204" t="s">
        <v>4</v>
      </c>
      <c r="F40" s="73">
        <v>284</v>
      </c>
      <c r="G40" s="73"/>
      <c r="H40" s="88">
        <f t="shared" si="20"/>
        <v>78.236914600550961</v>
      </c>
      <c r="I40" s="62">
        <f>I5/H5*H40</f>
        <v>391.1845730027548</v>
      </c>
      <c r="J40" s="157">
        <v>64.099999999999994</v>
      </c>
      <c r="K40" s="143">
        <v>340</v>
      </c>
      <c r="L40" s="38">
        <f t="shared" si="10"/>
        <v>1.1505428617728082</v>
      </c>
      <c r="M40" s="143">
        <v>440</v>
      </c>
      <c r="N40" s="38">
        <f t="shared" si="0"/>
        <v>0.88905584773353363</v>
      </c>
      <c r="O40" s="143">
        <v>700</v>
      </c>
      <c r="P40" s="37">
        <f t="shared" si="21"/>
        <v>0.55883510428964966</v>
      </c>
      <c r="Q40" s="79">
        <v>700</v>
      </c>
      <c r="R40" s="38">
        <f t="shared" si="22"/>
        <v>0.55883510428964966</v>
      </c>
      <c r="S40" s="143">
        <v>890</v>
      </c>
      <c r="T40" s="37">
        <f t="shared" si="1"/>
        <v>0.4395332280929829</v>
      </c>
      <c r="U40" s="79">
        <v>890</v>
      </c>
      <c r="V40" s="328">
        <f t="shared" si="2"/>
        <v>0.4395332280929829</v>
      </c>
      <c r="W40" s="134">
        <v>900</v>
      </c>
      <c r="X40" s="37">
        <f t="shared" si="3"/>
        <v>0.43464952555861647</v>
      </c>
      <c r="Y40" s="79">
        <v>900</v>
      </c>
      <c r="Z40" s="38">
        <f t="shared" si="4"/>
        <v>0.43464952555861647</v>
      </c>
      <c r="AA40" s="134">
        <v>900</v>
      </c>
      <c r="AB40" s="96">
        <f t="shared" si="14"/>
        <v>0.43464952555861647</v>
      </c>
      <c r="AC40" s="79">
        <v>900</v>
      </c>
      <c r="AD40" s="97">
        <f t="shared" si="15"/>
        <v>0.43464952555861647</v>
      </c>
      <c r="AE40" s="134">
        <v>900</v>
      </c>
      <c r="AF40" s="96">
        <f t="shared" si="16"/>
        <v>0.43464952555861647</v>
      </c>
      <c r="AG40" s="79">
        <v>900</v>
      </c>
      <c r="AH40" s="97">
        <f t="shared" si="17"/>
        <v>0.43464952555861647</v>
      </c>
    </row>
    <row r="41" spans="1:34" ht="15.75" thickBot="1" x14ac:dyDescent="0.3">
      <c r="A41" s="179"/>
      <c r="B41" s="418"/>
      <c r="C41" s="102" t="s">
        <v>41</v>
      </c>
      <c r="D41" s="103"/>
      <c r="E41" s="202" t="s">
        <v>4</v>
      </c>
      <c r="F41" s="95">
        <v>45</v>
      </c>
      <c r="G41" s="95"/>
      <c r="H41" s="125">
        <f t="shared" ref="H41" si="23">F41/3.63</f>
        <v>12.396694214876034</v>
      </c>
      <c r="I41" s="88">
        <f>I5/H5*H41</f>
        <v>61.983471074380169</v>
      </c>
      <c r="J41" s="156">
        <v>13.1</v>
      </c>
      <c r="K41" s="142">
        <v>90</v>
      </c>
      <c r="L41" s="97">
        <f t="shared" si="10"/>
        <v>0.68870523415977969</v>
      </c>
      <c r="M41" s="142">
        <v>90</v>
      </c>
      <c r="N41" s="97">
        <f t="shared" si="0"/>
        <v>0.68870523415977969</v>
      </c>
      <c r="O41" s="142">
        <v>120</v>
      </c>
      <c r="P41" s="96">
        <f t="shared" si="21"/>
        <v>0.51652892561983477</v>
      </c>
      <c r="Q41" s="90">
        <v>120</v>
      </c>
      <c r="R41" s="97">
        <f t="shared" si="22"/>
        <v>0.51652892561983477</v>
      </c>
      <c r="S41" s="142">
        <v>150</v>
      </c>
      <c r="T41" s="96">
        <f t="shared" si="1"/>
        <v>0.41322314049586778</v>
      </c>
      <c r="U41" s="90">
        <v>150</v>
      </c>
      <c r="V41" s="327">
        <f t="shared" si="2"/>
        <v>0.41322314049586778</v>
      </c>
      <c r="W41" s="133">
        <v>150</v>
      </c>
      <c r="X41" s="96">
        <f t="shared" si="3"/>
        <v>0.41322314049586778</v>
      </c>
      <c r="Y41" s="90">
        <v>150</v>
      </c>
      <c r="Z41" s="97">
        <f t="shared" si="4"/>
        <v>0.41322314049586778</v>
      </c>
      <c r="AA41" s="133">
        <v>150</v>
      </c>
      <c r="AB41" s="96">
        <f t="shared" si="14"/>
        <v>0.41322314049586778</v>
      </c>
      <c r="AC41" s="90">
        <v>150</v>
      </c>
      <c r="AD41" s="97">
        <f t="shared" si="15"/>
        <v>0.41322314049586778</v>
      </c>
      <c r="AE41" s="133">
        <v>150</v>
      </c>
      <c r="AF41" s="96">
        <f t="shared" si="16"/>
        <v>0.41322314049586778</v>
      </c>
      <c r="AG41" s="90">
        <v>150</v>
      </c>
      <c r="AH41" s="97">
        <f t="shared" si="17"/>
        <v>0.41322314049586778</v>
      </c>
    </row>
    <row r="42" spans="1:34" ht="15.75" thickBot="1" x14ac:dyDescent="0.3">
      <c r="A42" s="179"/>
      <c r="B42" s="418"/>
      <c r="C42" s="40" t="s">
        <v>43</v>
      </c>
      <c r="D42" s="43"/>
      <c r="E42" s="204" t="s">
        <v>4</v>
      </c>
      <c r="F42" s="73">
        <v>13.3</v>
      </c>
      <c r="G42" s="73"/>
      <c r="H42" s="58">
        <f>F42/3.63</f>
        <v>3.6639118457300279</v>
      </c>
      <c r="I42" s="62">
        <f>I5/H5*H42</f>
        <v>18.319559228650139</v>
      </c>
      <c r="J42" s="157">
        <v>3.6</v>
      </c>
      <c r="K42" s="143">
        <v>17</v>
      </c>
      <c r="L42" s="38">
        <f t="shared" si="10"/>
        <v>1.0776211310970669</v>
      </c>
      <c r="M42" s="143">
        <v>22</v>
      </c>
      <c r="N42" s="38">
        <f t="shared" si="0"/>
        <v>0.83270723766591537</v>
      </c>
      <c r="O42" s="143">
        <v>34</v>
      </c>
      <c r="P42" s="37">
        <f t="shared" si="21"/>
        <v>0.53881056554853346</v>
      </c>
      <c r="Q42" s="79">
        <v>34</v>
      </c>
      <c r="R42" s="38">
        <f t="shared" si="22"/>
        <v>0.53881056554853346</v>
      </c>
      <c r="S42" s="143">
        <v>43</v>
      </c>
      <c r="T42" s="37">
        <f t="shared" si="1"/>
        <v>0.42603626113139859</v>
      </c>
      <c r="U42" s="79">
        <v>43</v>
      </c>
      <c r="V42" s="328">
        <f t="shared" si="2"/>
        <v>0.42603626113139859</v>
      </c>
      <c r="W42" s="134">
        <v>45</v>
      </c>
      <c r="X42" s="37">
        <f t="shared" si="3"/>
        <v>0.40710131619222528</v>
      </c>
      <c r="Y42" s="79">
        <v>45</v>
      </c>
      <c r="Z42" s="38">
        <f t="shared" si="4"/>
        <v>0.40710131619222528</v>
      </c>
      <c r="AA42" s="134">
        <v>45</v>
      </c>
      <c r="AB42" s="96">
        <f t="shared" si="14"/>
        <v>0.40710131619222528</v>
      </c>
      <c r="AC42" s="79">
        <v>45</v>
      </c>
      <c r="AD42" s="97">
        <f t="shared" si="15"/>
        <v>0.40710131619222528</v>
      </c>
      <c r="AE42" s="134">
        <v>45</v>
      </c>
      <c r="AF42" s="96">
        <f t="shared" si="16"/>
        <v>0.40710131619222528</v>
      </c>
      <c r="AG42" s="79">
        <v>45</v>
      </c>
      <c r="AH42" s="97">
        <f t="shared" si="17"/>
        <v>0.40710131619222528</v>
      </c>
    </row>
    <row r="43" spans="1:34" ht="15.75" thickBot="1" x14ac:dyDescent="0.3">
      <c r="A43" s="179"/>
      <c r="B43" s="418"/>
      <c r="C43" s="101" t="s">
        <v>44</v>
      </c>
      <c r="D43" s="85"/>
      <c r="E43" s="202" t="s">
        <v>4</v>
      </c>
      <c r="F43" s="95">
        <v>5.9</v>
      </c>
      <c r="G43" s="95"/>
      <c r="H43" s="88">
        <f t="shared" ref="H43:H44" si="24">F43/3.63</f>
        <v>1.6253443526170801</v>
      </c>
      <c r="I43" s="88">
        <f>I5/H5*H43</f>
        <v>8.126721763085401</v>
      </c>
      <c r="J43" s="156">
        <v>2.2000000000000002</v>
      </c>
      <c r="K43" s="149">
        <v>11</v>
      </c>
      <c r="L43" s="91">
        <f t="shared" si="10"/>
        <v>0.73879288755321826</v>
      </c>
      <c r="M43" s="149">
        <v>15</v>
      </c>
      <c r="N43" s="91">
        <f t="shared" si="0"/>
        <v>0.54178145087236007</v>
      </c>
      <c r="O43" s="149">
        <v>21</v>
      </c>
      <c r="P43" s="89">
        <f t="shared" si="21"/>
        <v>0.38698675062311433</v>
      </c>
      <c r="Q43" s="100">
        <v>25</v>
      </c>
      <c r="R43" s="91">
        <f t="shared" si="22"/>
        <v>0.32506887052341604</v>
      </c>
      <c r="S43" s="149">
        <v>24</v>
      </c>
      <c r="T43" s="89">
        <f t="shared" si="1"/>
        <v>0.33861340679522506</v>
      </c>
      <c r="U43" s="100">
        <v>35</v>
      </c>
      <c r="V43" s="330">
        <f t="shared" si="2"/>
        <v>0.23219205037386859</v>
      </c>
      <c r="W43" s="140">
        <v>25</v>
      </c>
      <c r="X43" s="89">
        <f t="shared" si="3"/>
        <v>0.32506887052341604</v>
      </c>
      <c r="Y43" s="100">
        <v>35</v>
      </c>
      <c r="Z43" s="91">
        <f t="shared" si="4"/>
        <v>0.23219205037386859</v>
      </c>
      <c r="AA43" s="140">
        <v>25</v>
      </c>
      <c r="AB43" s="96">
        <f t="shared" si="14"/>
        <v>0.32506887052341604</v>
      </c>
      <c r="AC43" s="100">
        <v>35</v>
      </c>
      <c r="AD43" s="97">
        <f t="shared" si="15"/>
        <v>0.23219205037386859</v>
      </c>
      <c r="AE43" s="140">
        <v>20</v>
      </c>
      <c r="AF43" s="96">
        <f t="shared" si="16"/>
        <v>0.40633608815427003</v>
      </c>
      <c r="AG43" s="100">
        <v>30</v>
      </c>
      <c r="AH43" s="97">
        <f t="shared" si="17"/>
        <v>0.27089072543618004</v>
      </c>
    </row>
    <row r="44" spans="1:34" ht="15.75" thickBot="1" x14ac:dyDescent="0.3">
      <c r="A44" s="179"/>
      <c r="B44" s="418"/>
      <c r="C44" s="41" t="s">
        <v>45</v>
      </c>
      <c r="D44" s="54"/>
      <c r="E44" s="204" t="s">
        <v>4</v>
      </c>
      <c r="F44" s="73">
        <v>12.8</v>
      </c>
      <c r="G44" s="73"/>
      <c r="H44" s="62">
        <f t="shared" si="24"/>
        <v>3.5261707988980717</v>
      </c>
      <c r="I44" s="62">
        <f>I5/H5*H44</f>
        <v>17.630853994490359</v>
      </c>
      <c r="J44" s="157">
        <v>4.4000000000000004</v>
      </c>
      <c r="K44" s="143">
        <v>20</v>
      </c>
      <c r="L44" s="38">
        <f t="shared" si="10"/>
        <v>0.88154269972451793</v>
      </c>
      <c r="M44" s="143">
        <v>30</v>
      </c>
      <c r="N44" s="38">
        <f t="shared" si="0"/>
        <v>0.58769513314967858</v>
      </c>
      <c r="O44" s="143">
        <v>40</v>
      </c>
      <c r="P44" s="37">
        <f t="shared" si="21"/>
        <v>0.44077134986225897</v>
      </c>
      <c r="Q44" s="79">
        <v>40</v>
      </c>
      <c r="R44" s="38">
        <f t="shared" si="22"/>
        <v>0.44077134986225897</v>
      </c>
      <c r="S44" s="143">
        <v>55</v>
      </c>
      <c r="T44" s="37">
        <f t="shared" si="1"/>
        <v>0.32056098171800651</v>
      </c>
      <c r="U44" s="79">
        <v>55</v>
      </c>
      <c r="V44" s="328">
        <f t="shared" si="2"/>
        <v>0.32056098171800651</v>
      </c>
      <c r="W44" s="134">
        <v>55</v>
      </c>
      <c r="X44" s="37">
        <f t="shared" si="3"/>
        <v>0.32056098171800651</v>
      </c>
      <c r="Y44" s="79">
        <v>55</v>
      </c>
      <c r="Z44" s="38">
        <f t="shared" si="4"/>
        <v>0.32056098171800651</v>
      </c>
      <c r="AA44" s="134">
        <v>55</v>
      </c>
      <c r="AB44" s="96">
        <f t="shared" si="14"/>
        <v>0.32056098171800651</v>
      </c>
      <c r="AC44" s="79">
        <v>55</v>
      </c>
      <c r="AD44" s="97">
        <f t="shared" si="15"/>
        <v>0.32056098171800651</v>
      </c>
      <c r="AE44" s="134">
        <v>55</v>
      </c>
      <c r="AF44" s="96">
        <f t="shared" si="16"/>
        <v>0.32056098171800651</v>
      </c>
      <c r="AG44" s="79">
        <v>55</v>
      </c>
      <c r="AH44" s="97">
        <f t="shared" si="17"/>
        <v>0.32056098171800651</v>
      </c>
    </row>
    <row r="45" spans="1:34" ht="15.75" thickBot="1" x14ac:dyDescent="0.3">
      <c r="A45" s="179"/>
      <c r="B45" s="418"/>
      <c r="C45" s="102" t="s">
        <v>46</v>
      </c>
      <c r="D45" s="103"/>
      <c r="E45" s="202" t="s">
        <v>6</v>
      </c>
      <c r="F45" s="95">
        <v>277</v>
      </c>
      <c r="G45" s="95"/>
      <c r="H45" s="58">
        <f>F45/3.63</f>
        <v>76.308539944903586</v>
      </c>
      <c r="I45" s="88">
        <f>I5/H5*H45</f>
        <v>381.54269972451795</v>
      </c>
      <c r="J45" s="156">
        <v>45</v>
      </c>
      <c r="K45" s="149">
        <v>800</v>
      </c>
      <c r="L45" s="91">
        <f t="shared" si="10"/>
        <v>0.47692837465564741</v>
      </c>
      <c r="M45" s="149">
        <v>1000</v>
      </c>
      <c r="N45" s="91">
        <f t="shared" si="0"/>
        <v>0.38154269972451793</v>
      </c>
      <c r="O45" s="149">
        <v>1200</v>
      </c>
      <c r="P45" s="89">
        <f t="shared" si="21"/>
        <v>0.31795224977043163</v>
      </c>
      <c r="Q45" s="100">
        <v>1200</v>
      </c>
      <c r="R45" s="91">
        <f t="shared" si="22"/>
        <v>0.31795224977043163</v>
      </c>
      <c r="S45" s="149">
        <v>1500</v>
      </c>
      <c r="T45" s="89">
        <f t="shared" si="1"/>
        <v>0.25436179981634532</v>
      </c>
      <c r="U45" s="100">
        <v>1500</v>
      </c>
      <c r="V45" s="330">
        <f t="shared" si="2"/>
        <v>0.25436179981634532</v>
      </c>
      <c r="W45" s="140">
        <v>1500</v>
      </c>
      <c r="X45" s="89">
        <f t="shared" si="3"/>
        <v>0.25436179981634532</v>
      </c>
      <c r="Y45" s="100">
        <v>1500</v>
      </c>
      <c r="Z45" s="91">
        <f t="shared" si="4"/>
        <v>0.25436179981634532</v>
      </c>
      <c r="AA45" s="140">
        <v>1500</v>
      </c>
      <c r="AB45" s="96">
        <f t="shared" si="14"/>
        <v>0.25436179981634532</v>
      </c>
      <c r="AC45" s="100">
        <v>1500</v>
      </c>
      <c r="AD45" s="97">
        <f t="shared" si="15"/>
        <v>0.25436179981634532</v>
      </c>
      <c r="AE45" s="140">
        <v>1300</v>
      </c>
      <c r="AF45" s="96">
        <f t="shared" si="16"/>
        <v>0.29349438440347536</v>
      </c>
      <c r="AG45" s="100">
        <v>1300</v>
      </c>
      <c r="AH45" s="97">
        <f t="shared" si="17"/>
        <v>0.29349438440347536</v>
      </c>
    </row>
    <row r="46" spans="1:34" ht="15.75" thickBot="1" x14ac:dyDescent="0.3">
      <c r="A46" s="179"/>
      <c r="B46" s="418"/>
      <c r="C46" s="40" t="s">
        <v>47</v>
      </c>
      <c r="D46" s="43"/>
      <c r="E46" s="203" t="s">
        <v>6</v>
      </c>
      <c r="F46" s="73">
        <v>593</v>
      </c>
      <c r="G46" s="73"/>
      <c r="H46" s="58">
        <f>F46/3.63</f>
        <v>163.36088154269973</v>
      </c>
      <c r="I46" s="75">
        <f>I5/H5*H46</f>
        <v>816.80440771349868</v>
      </c>
      <c r="J46" s="164">
        <v>129.69999999999999</v>
      </c>
      <c r="K46" s="145">
        <v>2000</v>
      </c>
      <c r="L46" s="33">
        <f t="shared" si="10"/>
        <v>0.40840220385674936</v>
      </c>
      <c r="M46" s="145">
        <v>2300</v>
      </c>
      <c r="N46" s="33">
        <f t="shared" si="0"/>
        <v>0.35513235117978204</v>
      </c>
      <c r="O46" s="145">
        <v>2500</v>
      </c>
      <c r="P46" s="34">
        <f t="shared" si="21"/>
        <v>0.32672176308539946</v>
      </c>
      <c r="Q46" s="81">
        <v>2500</v>
      </c>
      <c r="R46" s="33">
        <f t="shared" si="22"/>
        <v>0.32672176308539946</v>
      </c>
      <c r="S46" s="145">
        <v>3000</v>
      </c>
      <c r="T46" s="34">
        <f t="shared" si="1"/>
        <v>0.27226813590449955</v>
      </c>
      <c r="U46" s="81">
        <v>3000</v>
      </c>
      <c r="V46" s="329">
        <f t="shared" si="2"/>
        <v>0.27226813590449955</v>
      </c>
      <c r="W46" s="136">
        <v>3400</v>
      </c>
      <c r="X46" s="34">
        <f t="shared" si="3"/>
        <v>0.2402365905039702</v>
      </c>
      <c r="Y46" s="81">
        <v>3400</v>
      </c>
      <c r="Z46" s="33">
        <f t="shared" si="4"/>
        <v>0.2402365905039702</v>
      </c>
      <c r="AA46" s="136">
        <v>3400</v>
      </c>
      <c r="AB46" s="96">
        <f t="shared" si="14"/>
        <v>0.2402365905039702</v>
      </c>
      <c r="AC46" s="81">
        <v>3400</v>
      </c>
      <c r="AD46" s="97">
        <f t="shared" si="15"/>
        <v>0.2402365905039702</v>
      </c>
      <c r="AE46" s="136">
        <v>3400</v>
      </c>
      <c r="AF46" s="96">
        <f t="shared" si="16"/>
        <v>0.2402365905039702</v>
      </c>
      <c r="AG46" s="81">
        <v>3400</v>
      </c>
      <c r="AH46" s="97">
        <f t="shared" si="17"/>
        <v>0.2402365905039702</v>
      </c>
    </row>
    <row r="47" spans="1:34" ht="15.75" thickBot="1" x14ac:dyDescent="0.3">
      <c r="A47" s="179"/>
      <c r="B47" s="418"/>
      <c r="C47" s="105" t="s">
        <v>48</v>
      </c>
      <c r="D47" s="106"/>
      <c r="E47" s="209" t="s">
        <v>6</v>
      </c>
      <c r="F47" s="107">
        <v>491</v>
      </c>
      <c r="G47" s="107"/>
      <c r="H47" s="66">
        <f>F47/3.63</f>
        <v>135.26170798898073</v>
      </c>
      <c r="I47" s="108">
        <f>I5/H5*H47</f>
        <v>676.30853994490371</v>
      </c>
      <c r="J47" s="165">
        <v>105.4</v>
      </c>
      <c r="K47" s="150">
        <v>1500</v>
      </c>
      <c r="L47" s="111">
        <f t="shared" si="10"/>
        <v>0.45087235996326913</v>
      </c>
      <c r="M47" s="150">
        <v>1900</v>
      </c>
      <c r="N47" s="111">
        <f>I47/M47</f>
        <v>0.35595186312889671</v>
      </c>
      <c r="O47" s="150">
        <v>2300</v>
      </c>
      <c r="P47" s="109">
        <f t="shared" si="21"/>
        <v>0.29404719128039292</v>
      </c>
      <c r="Q47" s="110">
        <v>2300</v>
      </c>
      <c r="R47" s="111">
        <f t="shared" si="22"/>
        <v>0.29404719128039292</v>
      </c>
      <c r="S47" s="150">
        <v>2300</v>
      </c>
      <c r="T47" s="109">
        <f t="shared" si="1"/>
        <v>0.29404719128039292</v>
      </c>
      <c r="U47" s="110">
        <v>2300</v>
      </c>
      <c r="V47" s="331">
        <f t="shared" si="2"/>
        <v>0.29404719128039292</v>
      </c>
      <c r="W47" s="141">
        <v>2300</v>
      </c>
      <c r="X47" s="109">
        <f t="shared" si="3"/>
        <v>0.29404719128039292</v>
      </c>
      <c r="Y47" s="110">
        <v>2300</v>
      </c>
      <c r="Z47" s="111">
        <f t="shared" si="4"/>
        <v>0.29404719128039292</v>
      </c>
      <c r="AA47" s="141">
        <v>2300</v>
      </c>
      <c r="AB47" s="96">
        <f t="shared" si="14"/>
        <v>0.29404719128039292</v>
      </c>
      <c r="AC47" s="110">
        <v>2300</v>
      </c>
      <c r="AD47" s="97">
        <f t="shared" si="15"/>
        <v>0.29404719128039292</v>
      </c>
      <c r="AE47" s="19">
        <v>2300</v>
      </c>
      <c r="AF47" s="96">
        <f t="shared" si="16"/>
        <v>0.29404719128039292</v>
      </c>
      <c r="AG47" s="19">
        <v>2300</v>
      </c>
      <c r="AH47" s="97">
        <f t="shared" si="17"/>
        <v>0.29404719128039292</v>
      </c>
    </row>
    <row r="48" spans="1:34" x14ac:dyDescent="0.25">
      <c r="A48" s="179"/>
      <c r="C48" s="29" t="s">
        <v>31</v>
      </c>
      <c r="D48" s="16"/>
      <c r="E48" s="30"/>
      <c r="F48" s="17"/>
      <c r="G48" s="17"/>
      <c r="H48" s="17"/>
      <c r="I48" s="53"/>
      <c r="J48" s="53"/>
      <c r="K48" s="53"/>
      <c r="L48" s="18"/>
      <c r="M48" s="17"/>
      <c r="N48" s="18"/>
      <c r="O48" s="18"/>
      <c r="AA48" s="179"/>
    </row>
    <row r="49" spans="1:27" x14ac:dyDescent="0.25">
      <c r="A49" s="179"/>
      <c r="C49" s="31" t="s">
        <v>100</v>
      </c>
      <c r="D49" s="17"/>
      <c r="E49" s="30"/>
      <c r="F49" s="17"/>
      <c r="G49" s="17"/>
      <c r="H49" s="17"/>
      <c r="I49" s="53"/>
      <c r="J49" s="53"/>
      <c r="K49" s="53"/>
      <c r="L49" s="18"/>
      <c r="M49" s="17"/>
      <c r="N49" s="18"/>
      <c r="O49" s="18"/>
      <c r="AA49" s="179"/>
    </row>
    <row r="50" spans="1:27" ht="14.25" customHeight="1" x14ac:dyDescent="0.25">
      <c r="A50" s="179"/>
      <c r="B50" s="179"/>
      <c r="C50" s="179"/>
      <c r="D50" s="179"/>
      <c r="E50" s="179"/>
      <c r="F50" s="179"/>
      <c r="G50" s="179"/>
      <c r="H50" s="181"/>
      <c r="I50" s="182"/>
      <c r="J50" s="183"/>
      <c r="K50" s="183"/>
      <c r="L50" s="184"/>
      <c r="M50" s="179"/>
      <c r="N50" s="184"/>
      <c r="O50" s="184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</row>
    <row r="51" spans="1:27" x14ac:dyDescent="0.25">
      <c r="M51" s="52"/>
      <c r="N51" s="186"/>
      <c r="O51" s="187"/>
      <c r="P51" s="52"/>
      <c r="Q51" s="52"/>
      <c r="R51" s="52"/>
      <c r="S51" s="52"/>
    </row>
    <row r="52" spans="1:27" x14ac:dyDescent="0.25">
      <c r="M52" s="52"/>
      <c r="N52" s="186"/>
      <c r="O52" s="187"/>
      <c r="P52" s="52"/>
      <c r="Q52" s="52"/>
      <c r="R52" s="52"/>
      <c r="S52" s="52"/>
    </row>
    <row r="53" spans="1:27" x14ac:dyDescent="0.25">
      <c r="M53" s="52"/>
      <c r="N53" s="186"/>
      <c r="O53" s="187"/>
      <c r="P53" s="52"/>
      <c r="Q53" s="52"/>
      <c r="R53" s="52"/>
      <c r="S53" s="52"/>
    </row>
    <row r="54" spans="1:27" x14ac:dyDescent="0.25">
      <c r="M54" s="52"/>
      <c r="N54" s="186"/>
      <c r="O54" s="187"/>
      <c r="P54" s="52"/>
      <c r="Q54" s="52"/>
      <c r="R54" s="52"/>
      <c r="S54" s="52"/>
    </row>
    <row r="55" spans="1:27" x14ac:dyDescent="0.25">
      <c r="M55" s="52"/>
      <c r="N55" s="186"/>
      <c r="O55" s="187"/>
      <c r="P55" s="52"/>
      <c r="Q55" s="52"/>
      <c r="R55" s="52"/>
      <c r="S55" s="52"/>
    </row>
    <row r="56" spans="1:27" x14ac:dyDescent="0.25">
      <c r="M56" s="52"/>
      <c r="N56" s="186"/>
      <c r="O56" s="187"/>
      <c r="P56" s="52"/>
      <c r="Q56" s="52"/>
      <c r="R56" s="52"/>
      <c r="S56" s="52"/>
    </row>
    <row r="57" spans="1:27" x14ac:dyDescent="0.25">
      <c r="M57" s="52"/>
      <c r="N57" s="186"/>
      <c r="O57" s="187"/>
      <c r="P57" s="52"/>
      <c r="Q57" s="52"/>
      <c r="R57" s="52"/>
      <c r="S57" s="52"/>
    </row>
    <row r="58" spans="1:27" x14ac:dyDescent="0.25">
      <c r="M58" s="52"/>
      <c r="N58" s="186"/>
      <c r="O58" s="187"/>
      <c r="P58" s="52"/>
      <c r="Q58" s="52"/>
      <c r="R58" s="52"/>
      <c r="S58" s="52"/>
    </row>
    <row r="59" spans="1:27" x14ac:dyDescent="0.25">
      <c r="M59" s="52"/>
      <c r="N59" s="186"/>
      <c r="O59" s="187"/>
      <c r="P59" s="52"/>
      <c r="Q59" s="52"/>
      <c r="R59" s="52"/>
      <c r="S59" s="52"/>
    </row>
    <row r="60" spans="1:27" x14ac:dyDescent="0.25">
      <c r="M60" s="52"/>
      <c r="N60" s="186"/>
      <c r="O60" s="187"/>
      <c r="P60" s="52"/>
      <c r="Q60" s="52"/>
      <c r="R60" s="52"/>
      <c r="S60" s="52"/>
    </row>
    <row r="61" spans="1:27" x14ac:dyDescent="0.25">
      <c r="M61" s="52"/>
      <c r="N61" s="186"/>
      <c r="O61" s="187"/>
      <c r="P61" s="52"/>
      <c r="Q61" s="52"/>
      <c r="R61" s="52"/>
      <c r="S61" s="52"/>
    </row>
    <row r="62" spans="1:27" x14ac:dyDescent="0.25">
      <c r="M62" s="52"/>
      <c r="N62" s="186"/>
      <c r="O62" s="187"/>
      <c r="P62" s="52"/>
      <c r="Q62" s="52"/>
      <c r="R62" s="52"/>
      <c r="S62" s="52"/>
    </row>
    <row r="63" spans="1:27" x14ac:dyDescent="0.25">
      <c r="M63" s="52"/>
      <c r="N63" s="186"/>
      <c r="O63" s="187"/>
      <c r="P63" s="52"/>
      <c r="Q63" s="52"/>
      <c r="R63" s="52"/>
      <c r="S63" s="52"/>
    </row>
    <row r="64" spans="1:27" x14ac:dyDescent="0.25">
      <c r="M64" s="52"/>
      <c r="N64" s="186"/>
      <c r="O64" s="187"/>
      <c r="P64" s="52"/>
      <c r="Q64" s="52"/>
      <c r="R64" s="52"/>
      <c r="S64" s="52"/>
    </row>
    <row r="65" spans="13:19" x14ac:dyDescent="0.25">
      <c r="M65" s="52"/>
      <c r="N65" s="186"/>
      <c r="O65" s="187"/>
      <c r="P65" s="52"/>
      <c r="Q65" s="52"/>
      <c r="R65" s="52"/>
      <c r="S65" s="52"/>
    </row>
    <row r="66" spans="13:19" x14ac:dyDescent="0.25">
      <c r="M66" s="52"/>
      <c r="N66" s="186"/>
      <c r="O66" s="187"/>
      <c r="P66" s="52"/>
      <c r="Q66" s="52"/>
      <c r="R66" s="52"/>
      <c r="S66" s="52"/>
    </row>
    <row r="67" spans="13:19" x14ac:dyDescent="0.25">
      <c r="M67" s="52"/>
      <c r="N67" s="186"/>
      <c r="O67" s="187"/>
      <c r="P67" s="52"/>
      <c r="Q67" s="52"/>
      <c r="R67" s="52"/>
      <c r="S67" s="52"/>
    </row>
    <row r="68" spans="13:19" x14ac:dyDescent="0.25">
      <c r="M68" s="52"/>
      <c r="N68" s="186"/>
      <c r="O68" s="187"/>
      <c r="P68" s="52"/>
      <c r="Q68" s="52"/>
      <c r="R68" s="52"/>
      <c r="S68" s="52"/>
    </row>
    <row r="69" spans="13:19" x14ac:dyDescent="0.25">
      <c r="M69" s="52"/>
      <c r="N69" s="186"/>
      <c r="O69" s="187"/>
      <c r="P69" s="52"/>
      <c r="Q69" s="52"/>
      <c r="R69" s="52"/>
      <c r="S69" s="52"/>
    </row>
    <row r="70" spans="13:19" x14ac:dyDescent="0.25">
      <c r="M70" s="52"/>
      <c r="N70" s="186"/>
      <c r="O70" s="187"/>
      <c r="P70" s="52"/>
      <c r="Q70" s="52"/>
      <c r="R70" s="52"/>
      <c r="S70" s="52"/>
    </row>
    <row r="71" spans="13:19" x14ac:dyDescent="0.25">
      <c r="M71" s="52"/>
      <c r="N71" s="186"/>
      <c r="O71" s="187"/>
      <c r="P71" s="52"/>
      <c r="Q71" s="52"/>
      <c r="R71" s="52"/>
      <c r="S71" s="52"/>
    </row>
    <row r="72" spans="13:19" x14ac:dyDescent="0.25">
      <c r="M72" s="52"/>
      <c r="N72" s="186"/>
      <c r="O72" s="187"/>
      <c r="P72" s="52"/>
      <c r="Q72" s="52"/>
      <c r="R72" s="52"/>
      <c r="S72" s="52"/>
    </row>
    <row r="73" spans="13:19" x14ac:dyDescent="0.25">
      <c r="M73" s="52"/>
      <c r="N73" s="186"/>
      <c r="O73" s="187"/>
      <c r="P73" s="52"/>
      <c r="Q73" s="52"/>
      <c r="R73" s="52"/>
      <c r="S73" s="52"/>
    </row>
    <row r="74" spans="13:19" x14ac:dyDescent="0.25">
      <c r="M74" s="52"/>
      <c r="N74" s="186"/>
      <c r="O74" s="187"/>
      <c r="P74" s="52"/>
      <c r="Q74" s="52"/>
      <c r="R74" s="52"/>
      <c r="S74" s="52"/>
    </row>
    <row r="75" spans="13:19" x14ac:dyDescent="0.25">
      <c r="M75" s="52"/>
      <c r="N75" s="186"/>
      <c r="O75" s="187"/>
      <c r="P75" s="52"/>
      <c r="Q75" s="52"/>
      <c r="R75" s="52"/>
      <c r="S75" s="52"/>
    </row>
    <row r="76" spans="13:19" x14ac:dyDescent="0.25">
      <c r="M76" s="52"/>
      <c r="N76" s="186"/>
      <c r="O76" s="187"/>
      <c r="P76" s="52"/>
      <c r="Q76" s="52"/>
      <c r="R76" s="52"/>
      <c r="S76" s="52"/>
    </row>
    <row r="77" spans="13:19" x14ac:dyDescent="0.25">
      <c r="M77" s="52"/>
      <c r="N77" s="186"/>
      <c r="O77" s="187"/>
      <c r="P77" s="52"/>
      <c r="Q77" s="52"/>
      <c r="R77" s="52"/>
      <c r="S77" s="52"/>
    </row>
    <row r="78" spans="13:19" x14ac:dyDescent="0.25">
      <c r="M78" s="52"/>
      <c r="N78" s="186"/>
      <c r="O78" s="187"/>
      <c r="P78" s="52"/>
      <c r="Q78" s="52"/>
      <c r="R78" s="52"/>
      <c r="S78" s="52"/>
    </row>
    <row r="79" spans="13:19" x14ac:dyDescent="0.25">
      <c r="M79" s="52"/>
      <c r="N79" s="186"/>
      <c r="O79" s="187"/>
      <c r="P79" s="52"/>
      <c r="Q79" s="52"/>
      <c r="R79" s="52"/>
      <c r="S79" s="52"/>
    </row>
    <row r="80" spans="13:19" x14ac:dyDescent="0.25">
      <c r="M80" s="52"/>
      <c r="N80" s="186"/>
      <c r="O80" s="187"/>
      <c r="P80" s="52"/>
      <c r="Q80" s="52"/>
      <c r="R80" s="52"/>
      <c r="S80" s="52"/>
    </row>
    <row r="81" spans="13:19" x14ac:dyDescent="0.25">
      <c r="M81" s="52"/>
      <c r="N81" s="186"/>
      <c r="O81" s="187"/>
      <c r="P81" s="52"/>
      <c r="Q81" s="52"/>
      <c r="R81" s="52"/>
      <c r="S81" s="52"/>
    </row>
    <row r="82" spans="13:19" x14ac:dyDescent="0.25">
      <c r="M82" s="52"/>
      <c r="N82" s="186"/>
      <c r="O82" s="187"/>
      <c r="P82" s="52"/>
      <c r="Q82" s="52"/>
      <c r="R82" s="52"/>
      <c r="S82" s="52"/>
    </row>
    <row r="83" spans="13:19" x14ac:dyDescent="0.25">
      <c r="M83" s="52"/>
      <c r="N83" s="186"/>
      <c r="O83" s="187"/>
      <c r="P83" s="52"/>
      <c r="Q83" s="52"/>
      <c r="R83" s="52"/>
      <c r="S83" s="52"/>
    </row>
    <row r="84" spans="13:19" x14ac:dyDescent="0.25">
      <c r="M84" s="52"/>
      <c r="N84" s="186"/>
      <c r="O84" s="187"/>
      <c r="P84" s="52"/>
      <c r="Q84" s="52"/>
      <c r="R84" s="52"/>
      <c r="S84" s="52"/>
    </row>
    <row r="85" spans="13:19" x14ac:dyDescent="0.25">
      <c r="M85" s="52"/>
      <c r="N85" s="186"/>
      <c r="O85" s="187"/>
      <c r="P85" s="52"/>
      <c r="Q85" s="52"/>
      <c r="R85" s="52"/>
      <c r="S85" s="52"/>
    </row>
    <row r="86" spans="13:19" x14ac:dyDescent="0.25">
      <c r="M86" s="52"/>
      <c r="N86" s="186"/>
      <c r="O86" s="187"/>
      <c r="P86" s="52"/>
      <c r="Q86" s="52"/>
      <c r="R86" s="52"/>
      <c r="S86" s="52"/>
    </row>
    <row r="87" spans="13:19" x14ac:dyDescent="0.25">
      <c r="M87" s="52"/>
      <c r="N87" s="186"/>
      <c r="O87" s="187"/>
      <c r="P87" s="52"/>
      <c r="Q87" s="52"/>
      <c r="R87" s="52"/>
      <c r="S87" s="52"/>
    </row>
    <row r="88" spans="13:19" x14ac:dyDescent="0.25">
      <c r="M88" s="52"/>
      <c r="N88" s="186"/>
      <c r="O88" s="187"/>
      <c r="P88" s="52"/>
      <c r="Q88" s="52"/>
      <c r="R88" s="52"/>
      <c r="S88" s="52"/>
    </row>
    <row r="89" spans="13:19" x14ac:dyDescent="0.25">
      <c r="M89" s="52"/>
      <c r="N89" s="186"/>
      <c r="O89" s="187"/>
      <c r="P89" s="52"/>
      <c r="Q89" s="52"/>
      <c r="R89" s="52"/>
      <c r="S89" s="52"/>
    </row>
    <row r="90" spans="13:19" x14ac:dyDescent="0.25">
      <c r="M90" s="52"/>
      <c r="N90" s="186"/>
      <c r="O90" s="187"/>
      <c r="P90" s="52"/>
      <c r="Q90" s="52"/>
      <c r="R90" s="52"/>
      <c r="S90" s="52"/>
    </row>
    <row r="91" spans="13:19" x14ac:dyDescent="0.25">
      <c r="M91" s="52"/>
      <c r="N91" s="186"/>
      <c r="O91" s="187"/>
      <c r="P91" s="52"/>
      <c r="Q91" s="52"/>
      <c r="R91" s="52"/>
      <c r="S91" s="52"/>
    </row>
    <row r="92" spans="13:19" x14ac:dyDescent="0.25">
      <c r="M92" s="52"/>
      <c r="N92" s="186"/>
      <c r="O92" s="187"/>
      <c r="P92" s="52"/>
      <c r="Q92" s="52"/>
      <c r="R92" s="52"/>
      <c r="S92" s="52"/>
    </row>
    <row r="93" spans="13:19" x14ac:dyDescent="0.25">
      <c r="M93" s="52"/>
      <c r="N93" s="186"/>
      <c r="O93" s="187"/>
      <c r="P93" s="52"/>
      <c r="Q93" s="52"/>
      <c r="R93" s="52"/>
      <c r="S93" s="52"/>
    </row>
    <row r="94" spans="13:19" x14ac:dyDescent="0.25">
      <c r="M94" s="52"/>
      <c r="N94" s="186"/>
      <c r="O94" s="187"/>
      <c r="P94" s="52"/>
      <c r="Q94" s="52"/>
      <c r="R94" s="52"/>
      <c r="S94" s="52"/>
    </row>
    <row r="95" spans="13:19" x14ac:dyDescent="0.25">
      <c r="M95" s="52"/>
      <c r="N95" s="186"/>
      <c r="O95" s="187"/>
      <c r="P95" s="52"/>
      <c r="Q95" s="52"/>
      <c r="R95" s="52"/>
      <c r="S95" s="52"/>
    </row>
    <row r="96" spans="13:19" x14ac:dyDescent="0.25">
      <c r="M96" s="52"/>
      <c r="N96" s="186"/>
      <c r="O96" s="187"/>
      <c r="P96" s="52"/>
      <c r="Q96" s="52"/>
      <c r="R96" s="52"/>
      <c r="S96" s="52"/>
    </row>
    <row r="97" spans="13:19" x14ac:dyDescent="0.25">
      <c r="M97" s="52"/>
      <c r="N97" s="186"/>
      <c r="O97" s="187"/>
      <c r="P97" s="52"/>
      <c r="Q97" s="52"/>
      <c r="R97" s="52"/>
      <c r="S97" s="52"/>
    </row>
    <row r="98" spans="13:19" x14ac:dyDescent="0.25">
      <c r="M98" s="52"/>
      <c r="N98" s="186"/>
      <c r="O98" s="187"/>
      <c r="P98" s="52"/>
      <c r="Q98" s="52"/>
      <c r="R98" s="52"/>
      <c r="S98" s="52"/>
    </row>
    <row r="99" spans="13:19" x14ac:dyDescent="0.25">
      <c r="M99" s="52"/>
      <c r="N99" s="186"/>
      <c r="O99" s="187"/>
      <c r="P99" s="52"/>
      <c r="Q99" s="52"/>
      <c r="R99" s="52"/>
      <c r="S99" s="52"/>
    </row>
    <row r="100" spans="13:19" x14ac:dyDescent="0.25">
      <c r="M100" s="52"/>
      <c r="N100" s="186"/>
      <c r="O100" s="187"/>
      <c r="P100" s="52"/>
      <c r="Q100" s="52"/>
      <c r="R100" s="52"/>
      <c r="S100" s="52"/>
    </row>
    <row r="101" spans="13:19" x14ac:dyDescent="0.25">
      <c r="M101" s="52"/>
      <c r="N101" s="186"/>
      <c r="O101" s="187"/>
      <c r="P101" s="52"/>
      <c r="Q101" s="52"/>
      <c r="R101" s="52"/>
      <c r="S101" s="52"/>
    </row>
    <row r="102" spans="13:19" x14ac:dyDescent="0.25">
      <c r="M102" s="52"/>
      <c r="N102" s="186"/>
      <c r="O102" s="187"/>
      <c r="P102" s="52"/>
      <c r="Q102" s="52"/>
      <c r="R102" s="52"/>
      <c r="S102" s="52"/>
    </row>
    <row r="103" spans="13:19" x14ac:dyDescent="0.25">
      <c r="M103" s="52"/>
      <c r="N103" s="186"/>
      <c r="O103" s="187"/>
      <c r="P103" s="52"/>
      <c r="Q103" s="52"/>
      <c r="R103" s="52"/>
      <c r="S103" s="52"/>
    </row>
    <row r="104" spans="13:19" x14ac:dyDescent="0.25">
      <c r="M104" s="52"/>
      <c r="N104" s="186"/>
      <c r="O104" s="187"/>
      <c r="P104" s="52"/>
      <c r="Q104" s="52"/>
      <c r="R104" s="52"/>
      <c r="S104" s="52"/>
    </row>
    <row r="105" spans="13:19" x14ac:dyDescent="0.25">
      <c r="M105" s="52"/>
      <c r="N105" s="186"/>
      <c r="O105" s="187"/>
      <c r="P105" s="52"/>
      <c r="Q105" s="52"/>
      <c r="R105" s="52"/>
      <c r="S105" s="52"/>
    </row>
    <row r="106" spans="13:19" x14ac:dyDescent="0.25">
      <c r="M106" s="52"/>
      <c r="N106" s="186"/>
      <c r="O106" s="187"/>
      <c r="P106" s="52"/>
      <c r="Q106" s="52"/>
      <c r="R106" s="52"/>
      <c r="S106" s="52"/>
    </row>
    <row r="107" spans="13:19" x14ac:dyDescent="0.25">
      <c r="M107" s="52"/>
      <c r="N107" s="186"/>
      <c r="O107" s="187"/>
      <c r="P107" s="52"/>
      <c r="Q107" s="52"/>
      <c r="R107" s="52"/>
      <c r="S107" s="52"/>
    </row>
    <row r="108" spans="13:19" x14ac:dyDescent="0.25">
      <c r="M108" s="52"/>
      <c r="N108" s="186"/>
      <c r="O108" s="187"/>
      <c r="P108" s="52"/>
      <c r="Q108" s="52"/>
      <c r="R108" s="52"/>
      <c r="S108" s="52"/>
    </row>
    <row r="109" spans="13:19" x14ac:dyDescent="0.25">
      <c r="M109" s="52"/>
      <c r="N109" s="186"/>
      <c r="O109" s="187"/>
      <c r="P109" s="52"/>
      <c r="Q109" s="52"/>
      <c r="R109" s="52"/>
      <c r="S109" s="52"/>
    </row>
    <row r="110" spans="13:19" x14ac:dyDescent="0.25">
      <c r="M110" s="52"/>
      <c r="N110" s="186"/>
      <c r="O110" s="187"/>
      <c r="P110" s="52"/>
      <c r="Q110" s="52"/>
      <c r="R110" s="52"/>
      <c r="S110" s="52"/>
    </row>
    <row r="111" spans="13:19" x14ac:dyDescent="0.25">
      <c r="M111" s="52"/>
      <c r="N111" s="186"/>
      <c r="O111" s="187"/>
      <c r="P111" s="52"/>
      <c r="Q111" s="52"/>
      <c r="R111" s="52"/>
      <c r="S111" s="52"/>
    </row>
    <row r="112" spans="13:19" x14ac:dyDescent="0.25">
      <c r="M112" s="52"/>
      <c r="N112" s="186"/>
      <c r="O112" s="187"/>
      <c r="P112" s="52"/>
      <c r="Q112" s="52"/>
      <c r="R112" s="52"/>
      <c r="S112" s="52"/>
    </row>
    <row r="113" spans="13:19" x14ac:dyDescent="0.25">
      <c r="M113" s="52"/>
      <c r="N113" s="186"/>
      <c r="O113" s="187"/>
      <c r="P113" s="52"/>
      <c r="Q113" s="52"/>
      <c r="R113" s="52"/>
      <c r="S113" s="52"/>
    </row>
    <row r="114" spans="13:19" x14ac:dyDescent="0.25">
      <c r="M114" s="52"/>
      <c r="N114" s="186"/>
      <c r="O114" s="187"/>
      <c r="P114" s="52"/>
      <c r="Q114" s="52"/>
      <c r="R114" s="52"/>
      <c r="S114" s="52"/>
    </row>
    <row r="115" spans="13:19" x14ac:dyDescent="0.25">
      <c r="M115" s="52"/>
      <c r="N115" s="186"/>
      <c r="O115" s="187"/>
      <c r="P115" s="52"/>
      <c r="Q115" s="52"/>
      <c r="R115" s="52"/>
      <c r="S115" s="52"/>
    </row>
    <row r="116" spans="13:19" x14ac:dyDescent="0.25">
      <c r="M116" s="52"/>
      <c r="N116" s="186"/>
      <c r="O116" s="187"/>
      <c r="P116" s="52"/>
      <c r="Q116" s="52"/>
      <c r="R116" s="52"/>
      <c r="S116" s="52"/>
    </row>
    <row r="117" spans="13:19" x14ac:dyDescent="0.25">
      <c r="M117" s="52"/>
      <c r="N117" s="186"/>
      <c r="O117" s="187"/>
      <c r="P117" s="52"/>
      <c r="Q117" s="52"/>
      <c r="R117" s="52"/>
      <c r="S117" s="52"/>
    </row>
    <row r="118" spans="13:19" x14ac:dyDescent="0.25">
      <c r="M118" s="52"/>
      <c r="N118" s="186"/>
      <c r="O118" s="187"/>
      <c r="P118" s="52"/>
      <c r="Q118" s="52"/>
      <c r="R118" s="52"/>
      <c r="S118" s="52"/>
    </row>
    <row r="119" spans="13:19" x14ac:dyDescent="0.25">
      <c r="M119" s="52"/>
      <c r="N119" s="186"/>
      <c r="O119" s="187"/>
      <c r="P119" s="52"/>
      <c r="Q119" s="52"/>
      <c r="R119" s="52"/>
      <c r="S119" s="52"/>
    </row>
    <row r="120" spans="13:19" x14ac:dyDescent="0.25">
      <c r="M120" s="52"/>
      <c r="N120" s="186"/>
      <c r="O120" s="187"/>
      <c r="P120" s="52"/>
      <c r="Q120" s="52"/>
      <c r="R120" s="52"/>
      <c r="S120" s="52"/>
    </row>
    <row r="121" spans="13:19" x14ac:dyDescent="0.25">
      <c r="M121" s="52"/>
      <c r="N121" s="186"/>
      <c r="O121" s="187"/>
      <c r="P121" s="52"/>
      <c r="Q121" s="52"/>
      <c r="R121" s="52"/>
      <c r="S121" s="52"/>
    </row>
    <row r="122" spans="13:19" x14ac:dyDescent="0.25">
      <c r="M122" s="52"/>
      <c r="N122" s="186"/>
      <c r="O122" s="187"/>
      <c r="P122" s="52"/>
      <c r="Q122" s="52"/>
      <c r="R122" s="52"/>
      <c r="S122" s="52"/>
    </row>
    <row r="123" spans="13:19" x14ac:dyDescent="0.25">
      <c r="M123" s="52"/>
      <c r="N123" s="186"/>
      <c r="O123" s="187"/>
      <c r="P123" s="52"/>
      <c r="Q123" s="52"/>
      <c r="R123" s="52"/>
      <c r="S123" s="52"/>
    </row>
    <row r="124" spans="13:19" x14ac:dyDescent="0.25">
      <c r="M124" s="52"/>
      <c r="N124" s="186"/>
      <c r="O124" s="187"/>
      <c r="P124" s="52"/>
      <c r="Q124" s="52"/>
      <c r="R124" s="52"/>
      <c r="S124" s="52"/>
    </row>
    <row r="125" spans="13:19" x14ac:dyDescent="0.25">
      <c r="M125" s="52"/>
      <c r="N125" s="186"/>
      <c r="O125" s="187"/>
      <c r="P125" s="52"/>
      <c r="Q125" s="52"/>
      <c r="R125" s="52"/>
      <c r="S125" s="52"/>
    </row>
    <row r="126" spans="13:19" x14ac:dyDescent="0.25">
      <c r="M126" s="52"/>
      <c r="N126" s="186"/>
      <c r="O126" s="187"/>
      <c r="P126" s="52"/>
      <c r="Q126" s="52"/>
      <c r="R126" s="52"/>
      <c r="S126" s="52"/>
    </row>
    <row r="127" spans="13:19" x14ac:dyDescent="0.25">
      <c r="M127" s="52"/>
      <c r="N127" s="186"/>
      <c r="O127" s="187"/>
      <c r="P127" s="52"/>
      <c r="Q127" s="52"/>
      <c r="R127" s="52"/>
      <c r="S127" s="52"/>
    </row>
    <row r="128" spans="13:19" x14ac:dyDescent="0.25">
      <c r="M128" s="52"/>
      <c r="N128" s="186"/>
      <c r="O128" s="187"/>
      <c r="P128" s="52"/>
      <c r="Q128" s="52"/>
      <c r="R128" s="52"/>
      <c r="S128" s="52"/>
    </row>
    <row r="129" spans="13:19" x14ac:dyDescent="0.25">
      <c r="M129" s="52"/>
      <c r="N129" s="186"/>
      <c r="O129" s="187"/>
      <c r="P129" s="52"/>
      <c r="Q129" s="52"/>
      <c r="R129" s="52"/>
      <c r="S129" s="52"/>
    </row>
    <row r="130" spans="13:19" x14ac:dyDescent="0.25">
      <c r="M130" s="52"/>
      <c r="N130" s="186"/>
      <c r="O130" s="187"/>
      <c r="P130" s="52"/>
      <c r="Q130" s="52"/>
      <c r="R130" s="52"/>
      <c r="S130" s="52"/>
    </row>
    <row r="131" spans="13:19" x14ac:dyDescent="0.25">
      <c r="M131" s="52"/>
      <c r="N131" s="186"/>
      <c r="O131" s="187"/>
      <c r="P131" s="52"/>
      <c r="Q131" s="52"/>
      <c r="R131" s="52"/>
      <c r="S131" s="52"/>
    </row>
    <row r="132" spans="13:19" x14ac:dyDescent="0.25">
      <c r="M132" s="52"/>
      <c r="N132" s="186"/>
      <c r="O132" s="187"/>
      <c r="P132" s="52"/>
      <c r="Q132" s="52"/>
      <c r="R132" s="52"/>
      <c r="S132" s="52"/>
    </row>
    <row r="133" spans="13:19" x14ac:dyDescent="0.25">
      <c r="M133" s="52"/>
      <c r="N133" s="186"/>
      <c r="O133" s="187"/>
      <c r="P133" s="52"/>
      <c r="Q133" s="52"/>
      <c r="R133" s="52"/>
      <c r="S133" s="52"/>
    </row>
    <row r="134" spans="13:19" x14ac:dyDescent="0.25">
      <c r="M134" s="52"/>
      <c r="N134" s="186"/>
      <c r="O134" s="187"/>
      <c r="P134" s="52"/>
      <c r="Q134" s="52"/>
      <c r="R134" s="52"/>
      <c r="S134" s="52"/>
    </row>
    <row r="135" spans="13:19" x14ac:dyDescent="0.25">
      <c r="M135" s="52"/>
      <c r="N135" s="186"/>
      <c r="O135" s="187"/>
      <c r="P135" s="52"/>
      <c r="Q135" s="52"/>
      <c r="R135" s="52"/>
      <c r="S135" s="52"/>
    </row>
    <row r="136" spans="13:19" x14ac:dyDescent="0.25">
      <c r="M136" s="52"/>
      <c r="N136" s="186"/>
      <c r="O136" s="187"/>
      <c r="P136" s="52"/>
      <c r="Q136" s="52"/>
      <c r="R136" s="52"/>
      <c r="S136" s="52"/>
    </row>
    <row r="137" spans="13:19" x14ac:dyDescent="0.25">
      <c r="M137" s="52"/>
      <c r="N137" s="186"/>
      <c r="O137" s="187"/>
      <c r="P137" s="52"/>
      <c r="Q137" s="52"/>
      <c r="R137" s="52"/>
      <c r="S137" s="52"/>
    </row>
    <row r="138" spans="13:19" x14ac:dyDescent="0.25">
      <c r="M138" s="52"/>
      <c r="N138" s="186"/>
      <c r="O138" s="187"/>
      <c r="P138" s="52"/>
      <c r="Q138" s="52"/>
      <c r="R138" s="52"/>
      <c r="S138" s="52"/>
    </row>
    <row r="139" spans="13:19" x14ac:dyDescent="0.25">
      <c r="M139" s="52"/>
      <c r="N139" s="186"/>
      <c r="O139" s="187"/>
      <c r="P139" s="52"/>
      <c r="Q139" s="52"/>
      <c r="R139" s="52"/>
      <c r="S139" s="52"/>
    </row>
    <row r="140" spans="13:19" x14ac:dyDescent="0.25">
      <c r="M140" s="52"/>
      <c r="N140" s="186"/>
      <c r="O140" s="187"/>
      <c r="P140" s="52"/>
      <c r="Q140" s="52"/>
      <c r="R140" s="52"/>
      <c r="S140" s="52"/>
    </row>
    <row r="141" spans="13:19" x14ac:dyDescent="0.25">
      <c r="M141" s="52"/>
      <c r="N141" s="186"/>
      <c r="O141" s="187"/>
      <c r="P141" s="52"/>
      <c r="Q141" s="52"/>
      <c r="R141" s="52"/>
      <c r="S141" s="52"/>
    </row>
    <row r="142" spans="13:19" x14ac:dyDescent="0.25">
      <c r="M142" s="52"/>
      <c r="N142" s="186"/>
      <c r="O142" s="187"/>
      <c r="P142" s="52"/>
      <c r="Q142" s="52"/>
      <c r="R142" s="52"/>
      <c r="S142" s="52"/>
    </row>
    <row r="143" spans="13:19" x14ac:dyDescent="0.25">
      <c r="M143" s="52"/>
      <c r="N143" s="186"/>
      <c r="O143" s="187"/>
      <c r="P143" s="52"/>
      <c r="Q143" s="52"/>
      <c r="R143" s="52"/>
      <c r="S143" s="52"/>
    </row>
    <row r="144" spans="13:19" x14ac:dyDescent="0.25">
      <c r="M144" s="52"/>
      <c r="N144" s="186"/>
      <c r="O144" s="187"/>
      <c r="P144" s="52"/>
      <c r="Q144" s="52"/>
      <c r="R144" s="52"/>
      <c r="S144" s="52"/>
    </row>
    <row r="145" spans="13:19" x14ac:dyDescent="0.25">
      <c r="M145" s="52"/>
      <c r="N145" s="186"/>
      <c r="O145" s="187"/>
      <c r="P145" s="52"/>
      <c r="Q145" s="52"/>
      <c r="R145" s="52"/>
      <c r="S145" s="52"/>
    </row>
    <row r="146" spans="13:19" x14ac:dyDescent="0.25">
      <c r="M146" s="52"/>
      <c r="N146" s="186"/>
      <c r="O146" s="187"/>
      <c r="P146" s="52"/>
      <c r="Q146" s="52"/>
      <c r="R146" s="52"/>
      <c r="S146" s="52"/>
    </row>
    <row r="147" spans="13:19" x14ac:dyDescent="0.25">
      <c r="M147" s="52"/>
      <c r="N147" s="186"/>
      <c r="O147" s="187"/>
      <c r="P147" s="52"/>
      <c r="Q147" s="52"/>
      <c r="R147" s="52"/>
      <c r="S147" s="52"/>
    </row>
    <row r="148" spans="13:19" x14ac:dyDescent="0.25">
      <c r="M148" s="52"/>
      <c r="N148" s="186"/>
      <c r="O148" s="187"/>
      <c r="P148" s="52"/>
      <c r="Q148" s="52"/>
      <c r="R148" s="52"/>
      <c r="S148" s="52"/>
    </row>
    <row r="149" spans="13:19" x14ac:dyDescent="0.25">
      <c r="M149" s="52"/>
      <c r="N149" s="186"/>
      <c r="O149" s="187"/>
      <c r="P149" s="52"/>
      <c r="Q149" s="52"/>
      <c r="R149" s="52"/>
      <c r="S149" s="52"/>
    </row>
    <row r="150" spans="13:19" x14ac:dyDescent="0.25">
      <c r="M150" s="52"/>
      <c r="N150" s="186"/>
      <c r="O150" s="187"/>
      <c r="P150" s="52"/>
      <c r="Q150" s="52"/>
      <c r="R150" s="52"/>
      <c r="S150" s="52"/>
    </row>
    <row r="151" spans="13:19" x14ac:dyDescent="0.25">
      <c r="M151" s="52"/>
      <c r="N151" s="186"/>
      <c r="O151" s="187"/>
      <c r="P151" s="52"/>
      <c r="Q151" s="52"/>
      <c r="R151" s="52"/>
      <c r="S151" s="52"/>
    </row>
    <row r="152" spans="13:19" x14ac:dyDescent="0.25">
      <c r="M152" s="52"/>
      <c r="N152" s="186"/>
      <c r="O152" s="187"/>
      <c r="P152" s="52"/>
      <c r="Q152" s="52"/>
      <c r="R152" s="52"/>
      <c r="S152" s="52"/>
    </row>
    <row r="153" spans="13:19" x14ac:dyDescent="0.25">
      <c r="M153" s="52"/>
      <c r="N153" s="186"/>
      <c r="O153" s="187"/>
      <c r="P153" s="52"/>
      <c r="Q153" s="52"/>
      <c r="R153" s="52"/>
      <c r="S153" s="52"/>
    </row>
    <row r="154" spans="13:19" x14ac:dyDescent="0.25">
      <c r="M154" s="52"/>
      <c r="N154" s="186"/>
      <c r="O154" s="187"/>
      <c r="P154" s="52"/>
      <c r="Q154" s="52"/>
      <c r="R154" s="52"/>
      <c r="S154" s="52"/>
    </row>
    <row r="155" spans="13:19" x14ac:dyDescent="0.25">
      <c r="M155" s="52"/>
      <c r="N155" s="186"/>
      <c r="O155" s="187"/>
      <c r="P155" s="52"/>
      <c r="Q155" s="52"/>
      <c r="R155" s="52"/>
      <c r="S155" s="52"/>
    </row>
    <row r="156" spans="13:19" x14ac:dyDescent="0.25">
      <c r="M156" s="52"/>
      <c r="N156" s="186"/>
      <c r="O156" s="187"/>
      <c r="P156" s="52"/>
      <c r="Q156" s="52"/>
      <c r="R156" s="52"/>
      <c r="S156" s="52"/>
    </row>
    <row r="157" spans="13:19" x14ac:dyDescent="0.25">
      <c r="M157" s="52"/>
      <c r="N157" s="186"/>
      <c r="O157" s="187"/>
      <c r="P157" s="52"/>
      <c r="Q157" s="52"/>
      <c r="R157" s="52"/>
      <c r="S157" s="52"/>
    </row>
    <row r="158" spans="13:19" x14ac:dyDescent="0.25">
      <c r="M158" s="52"/>
      <c r="N158" s="186"/>
      <c r="O158" s="187"/>
      <c r="P158" s="52"/>
      <c r="Q158" s="52"/>
      <c r="R158" s="52"/>
      <c r="S158" s="52"/>
    </row>
    <row r="159" spans="13:19" x14ac:dyDescent="0.25">
      <c r="M159" s="52"/>
      <c r="N159" s="186"/>
      <c r="O159" s="187"/>
      <c r="P159" s="52"/>
      <c r="Q159" s="52"/>
      <c r="R159" s="52"/>
      <c r="S159" s="52"/>
    </row>
    <row r="160" spans="13:19" x14ac:dyDescent="0.25">
      <c r="M160" s="52"/>
      <c r="N160" s="186"/>
      <c r="O160" s="187"/>
      <c r="P160" s="52"/>
      <c r="Q160" s="52"/>
      <c r="R160" s="52"/>
      <c r="S160" s="52"/>
    </row>
    <row r="161" spans="13:19" x14ac:dyDescent="0.25">
      <c r="M161" s="52"/>
      <c r="N161" s="186"/>
      <c r="O161" s="187"/>
      <c r="P161" s="52"/>
      <c r="Q161" s="52"/>
      <c r="R161" s="52"/>
      <c r="S161" s="52"/>
    </row>
    <row r="162" spans="13:19" x14ac:dyDescent="0.25">
      <c r="M162" s="52"/>
      <c r="N162" s="186"/>
      <c r="O162" s="187"/>
      <c r="P162" s="52"/>
      <c r="Q162" s="52"/>
      <c r="R162" s="52"/>
      <c r="S162" s="52"/>
    </row>
    <row r="163" spans="13:19" x14ac:dyDescent="0.25">
      <c r="M163" s="52"/>
      <c r="N163" s="186"/>
      <c r="O163" s="187"/>
      <c r="P163" s="52"/>
      <c r="Q163" s="52"/>
      <c r="R163" s="52"/>
      <c r="S163" s="52"/>
    </row>
    <row r="164" spans="13:19" x14ac:dyDescent="0.25">
      <c r="M164" s="52"/>
      <c r="N164" s="186"/>
      <c r="O164" s="187"/>
      <c r="P164" s="52"/>
      <c r="Q164" s="52"/>
      <c r="R164" s="52"/>
      <c r="S164" s="52"/>
    </row>
    <row r="165" spans="13:19" x14ac:dyDescent="0.25">
      <c r="M165" s="52"/>
      <c r="N165" s="186"/>
      <c r="O165" s="187"/>
      <c r="P165" s="52"/>
      <c r="Q165" s="52"/>
      <c r="R165" s="52"/>
      <c r="S165" s="52"/>
    </row>
    <row r="166" spans="13:19" x14ac:dyDescent="0.25">
      <c r="M166" s="52"/>
      <c r="N166" s="186"/>
      <c r="O166" s="187"/>
      <c r="P166" s="52"/>
      <c r="Q166" s="52"/>
      <c r="R166" s="52"/>
      <c r="S166" s="52"/>
    </row>
    <row r="167" spans="13:19" x14ac:dyDescent="0.25">
      <c r="M167" s="52"/>
      <c r="N167" s="186"/>
      <c r="O167" s="187"/>
      <c r="P167" s="52"/>
      <c r="Q167" s="52"/>
      <c r="R167" s="52"/>
      <c r="S167" s="52"/>
    </row>
    <row r="168" spans="13:19" x14ac:dyDescent="0.25">
      <c r="M168" s="52"/>
      <c r="N168" s="186"/>
      <c r="O168" s="187"/>
      <c r="P168" s="52"/>
      <c r="Q168" s="52"/>
      <c r="R168" s="52"/>
      <c r="S168" s="52"/>
    </row>
    <row r="169" spans="13:19" x14ac:dyDescent="0.25">
      <c r="M169" s="52"/>
      <c r="N169" s="186"/>
      <c r="O169" s="187"/>
      <c r="P169" s="52"/>
      <c r="Q169" s="52"/>
      <c r="R169" s="52"/>
      <c r="S169" s="52"/>
    </row>
    <row r="170" spans="13:19" x14ac:dyDescent="0.25">
      <c r="M170" s="52"/>
      <c r="N170" s="186"/>
      <c r="O170" s="187"/>
      <c r="P170" s="52"/>
      <c r="Q170" s="52"/>
      <c r="R170" s="52"/>
      <c r="S170" s="52"/>
    </row>
    <row r="171" spans="13:19" x14ac:dyDescent="0.25">
      <c r="M171" s="52"/>
      <c r="N171" s="186"/>
      <c r="O171" s="187"/>
      <c r="P171" s="52"/>
      <c r="Q171" s="52"/>
      <c r="R171" s="52"/>
      <c r="S171" s="52"/>
    </row>
  </sheetData>
  <sheetProtection algorithmName="SHA-512" hashValue="1ZZND5Q0WNHNeFBxZ+5oIlqpE9rfP1iqYaMscTFP8Weub3eSlOcx4GghPd4aHunAqGLhMFv4dRjzfnx3TqILnw==" saltValue="ND8aQMwrLHRALLbINWG7kA==" spinCount="100000" sheet="1" objects="1" scenarios="1"/>
  <mergeCells count="27">
    <mergeCell ref="AE3:AH3"/>
    <mergeCell ref="AE5:AF5"/>
    <mergeCell ref="AG5:AH5"/>
    <mergeCell ref="Q5:R5"/>
    <mergeCell ref="S5:T5"/>
    <mergeCell ref="B19:B33"/>
    <mergeCell ref="B34:B47"/>
    <mergeCell ref="AA3:AD3"/>
    <mergeCell ref="AA5:AB5"/>
    <mergeCell ref="AC5:AD5"/>
    <mergeCell ref="U5:V5"/>
    <mergeCell ref="W5:X5"/>
    <mergeCell ref="Y5:Z5"/>
    <mergeCell ref="C8:D8"/>
    <mergeCell ref="C4:I4"/>
    <mergeCell ref="K4:K5"/>
    <mergeCell ref="L4:L5"/>
    <mergeCell ref="M4:M5"/>
    <mergeCell ref="N4:N5"/>
    <mergeCell ref="O5:P5"/>
    <mergeCell ref="B2:Z2"/>
    <mergeCell ref="C3:E3"/>
    <mergeCell ref="K3:L3"/>
    <mergeCell ref="M3:N3"/>
    <mergeCell ref="O3:R3"/>
    <mergeCell ref="S3:V3"/>
    <mergeCell ref="W3:Z3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66"/>
  <sheetViews>
    <sheetView zoomScaleNormal="100" workbookViewId="0">
      <selection activeCell="G3" sqref="G3"/>
    </sheetView>
  </sheetViews>
  <sheetFormatPr defaultColWidth="8.85546875" defaultRowHeight="15" x14ac:dyDescent="0.25"/>
  <cols>
    <col min="1" max="1" width="4.7109375" style="19" customWidth="1"/>
    <col min="2" max="2" width="4.42578125" style="19" bestFit="1" customWidth="1"/>
    <col min="3" max="3" width="10.42578125" style="19" customWidth="1"/>
    <col min="4" max="4" width="6" style="19" customWidth="1"/>
    <col min="5" max="5" width="8.85546875" style="19" bestFit="1" customWidth="1"/>
    <col min="6" max="6" width="14.85546875" style="20" hidden="1" customWidth="1"/>
    <col min="7" max="7" width="8.140625" style="20" bestFit="1" customWidth="1"/>
    <col min="8" max="8" width="0.140625" style="19" customWidth="1"/>
    <col min="9" max="9" width="5.140625" style="19" customWidth="1"/>
    <col min="10" max="10" width="6.42578125" style="21" customWidth="1"/>
    <col min="11" max="11" width="5.140625" style="19" customWidth="1"/>
    <col min="12" max="12" width="6.42578125" style="21" customWidth="1"/>
    <col min="13" max="13" width="5.140625" style="22" customWidth="1"/>
    <col min="14" max="14" width="6.7109375" style="19" customWidth="1"/>
    <col min="15" max="15" width="5.140625" style="19" customWidth="1"/>
    <col min="16" max="16" width="6.42578125" style="19" customWidth="1"/>
    <col min="17" max="17" width="5.140625" style="19" customWidth="1"/>
    <col min="18" max="18" width="6.42578125" style="19" customWidth="1"/>
    <col min="19" max="19" width="5.140625" style="19" customWidth="1"/>
    <col min="20" max="20" width="6.42578125" style="19" customWidth="1"/>
    <col min="21" max="21" width="5.140625" style="19" customWidth="1"/>
    <col min="22" max="22" width="6.42578125" style="19" customWidth="1"/>
    <col min="23" max="23" width="5.140625" style="19" customWidth="1"/>
    <col min="24" max="24" width="6.42578125" style="19" customWidth="1"/>
    <col min="25" max="25" width="4" style="19" customWidth="1"/>
    <col min="26" max="16384" width="8.85546875" style="19"/>
  </cols>
  <sheetData>
    <row r="1" spans="1:27" ht="60" customHeight="1" x14ac:dyDescent="0.25">
      <c r="A1" s="183"/>
      <c r="B1" s="183"/>
      <c r="C1" s="183"/>
      <c r="D1" s="183"/>
      <c r="E1" s="183"/>
      <c r="F1" s="182"/>
      <c r="G1" s="182"/>
      <c r="H1" s="183"/>
      <c r="I1" s="183"/>
      <c r="J1" s="293"/>
      <c r="K1" s="183"/>
      <c r="L1" s="293"/>
      <c r="M1" s="29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</row>
    <row r="2" spans="1:27" ht="33.75" customHeight="1" thickBot="1" x14ac:dyDescent="0.3">
      <c r="A2" s="183"/>
      <c r="B2" s="481" t="s">
        <v>104</v>
      </c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3"/>
      <c r="Y2" s="274"/>
      <c r="Z2" s="273"/>
      <c r="AA2" s="273"/>
    </row>
    <row r="3" spans="1:27" ht="16.5" thickTop="1" thickBot="1" x14ac:dyDescent="0.3">
      <c r="A3" s="183"/>
      <c r="B3" s="305"/>
      <c r="C3" s="462" t="s">
        <v>17</v>
      </c>
      <c r="D3" s="463"/>
      <c r="E3" s="463"/>
      <c r="F3" s="24"/>
      <c r="G3" s="44">
        <v>250</v>
      </c>
      <c r="H3" s="23"/>
      <c r="I3" s="404" t="s">
        <v>24</v>
      </c>
      <c r="J3" s="405"/>
      <c r="K3" s="406" t="s">
        <v>23</v>
      </c>
      <c r="L3" s="464"/>
      <c r="M3" s="408" t="s">
        <v>25</v>
      </c>
      <c r="N3" s="409"/>
      <c r="O3" s="409"/>
      <c r="P3" s="410"/>
      <c r="Q3" s="411" t="s">
        <v>28</v>
      </c>
      <c r="R3" s="412"/>
      <c r="S3" s="412"/>
      <c r="T3" s="413"/>
      <c r="U3" s="459" t="s">
        <v>29</v>
      </c>
      <c r="V3" s="460"/>
      <c r="W3" s="460"/>
      <c r="X3" s="461"/>
      <c r="Y3" s="183"/>
    </row>
    <row r="4" spans="1:27" s="25" customFormat="1" ht="60" customHeight="1" thickBot="1" x14ac:dyDescent="0.3">
      <c r="A4" s="294"/>
      <c r="B4" s="303"/>
      <c r="C4" s="487" t="s">
        <v>66</v>
      </c>
      <c r="D4" s="488"/>
      <c r="E4" s="488"/>
      <c r="F4" s="489"/>
      <c r="G4" s="490"/>
      <c r="H4" s="1" t="s">
        <v>32</v>
      </c>
      <c r="I4" s="465" t="s">
        <v>21</v>
      </c>
      <c r="J4" s="467" t="s">
        <v>22</v>
      </c>
      <c r="K4" s="484" t="s">
        <v>21</v>
      </c>
      <c r="L4" s="485" t="s">
        <v>22</v>
      </c>
      <c r="M4" s="112" t="s">
        <v>21</v>
      </c>
      <c r="N4" s="45" t="s">
        <v>22</v>
      </c>
      <c r="O4" s="114" t="s">
        <v>21</v>
      </c>
      <c r="P4" s="46" t="s">
        <v>22</v>
      </c>
      <c r="Q4" s="113" t="s">
        <v>21</v>
      </c>
      <c r="R4" s="47" t="s">
        <v>22</v>
      </c>
      <c r="S4" s="115" t="s">
        <v>21</v>
      </c>
      <c r="T4" s="48" t="s">
        <v>22</v>
      </c>
      <c r="U4" s="116" t="s">
        <v>21</v>
      </c>
      <c r="V4" s="49" t="s">
        <v>22</v>
      </c>
      <c r="W4" s="117" t="s">
        <v>21</v>
      </c>
      <c r="X4" s="50" t="s">
        <v>22</v>
      </c>
      <c r="Y4" s="294"/>
    </row>
    <row r="5" spans="1:27" ht="15.75" customHeight="1" thickTop="1" x14ac:dyDescent="0.25">
      <c r="A5" s="183"/>
      <c r="B5" s="304"/>
      <c r="C5" s="275" t="s">
        <v>17</v>
      </c>
      <c r="D5" s="276"/>
      <c r="E5" s="188"/>
      <c r="F5" s="189">
        <v>100</v>
      </c>
      <c r="G5" s="189">
        <f>G3</f>
        <v>250</v>
      </c>
      <c r="H5" s="224">
        <v>100</v>
      </c>
      <c r="I5" s="466"/>
      <c r="J5" s="468"/>
      <c r="K5" s="466"/>
      <c r="L5" s="486"/>
      <c r="M5" s="444" t="s">
        <v>26</v>
      </c>
      <c r="N5" s="445"/>
      <c r="O5" s="453" t="s">
        <v>27</v>
      </c>
      <c r="P5" s="454"/>
      <c r="Q5" s="455" t="s">
        <v>26</v>
      </c>
      <c r="R5" s="456"/>
      <c r="S5" s="426" t="s">
        <v>27</v>
      </c>
      <c r="T5" s="427"/>
      <c r="U5" s="475" t="s">
        <v>26</v>
      </c>
      <c r="V5" s="476"/>
      <c r="W5" s="473" t="s">
        <v>27</v>
      </c>
      <c r="X5" s="474"/>
      <c r="Y5" s="183"/>
    </row>
    <row r="6" spans="1:27" ht="15.75" hidden="1" customHeight="1" thickBot="1" x14ac:dyDescent="0.3">
      <c r="A6" s="183"/>
      <c r="B6" s="303"/>
      <c r="C6" s="200" t="s">
        <v>18</v>
      </c>
      <c r="D6" s="194"/>
      <c r="E6" s="56"/>
      <c r="F6" s="69"/>
      <c r="G6" s="59">
        <f>G4</f>
        <v>0</v>
      </c>
      <c r="H6" s="155">
        <f>H5/6.86</f>
        <v>14.577259475218659</v>
      </c>
      <c r="I6" s="166"/>
      <c r="J6" s="167"/>
      <c r="K6" s="153"/>
      <c r="L6" s="12"/>
      <c r="M6" s="9" t="s">
        <v>21</v>
      </c>
      <c r="N6" s="3" t="s">
        <v>22</v>
      </c>
      <c r="O6" s="2" t="s">
        <v>21</v>
      </c>
      <c r="P6" s="10" t="s">
        <v>22</v>
      </c>
      <c r="Q6" s="13"/>
      <c r="R6" s="14"/>
      <c r="S6" s="14"/>
      <c r="T6" s="15"/>
      <c r="U6" s="132"/>
      <c r="V6" s="14"/>
      <c r="W6" s="14"/>
      <c r="X6" s="15"/>
      <c r="Y6" s="183"/>
    </row>
    <row r="7" spans="1:27" x14ac:dyDescent="0.25">
      <c r="A7" s="183"/>
      <c r="B7" s="303"/>
      <c r="C7" s="199" t="s">
        <v>64</v>
      </c>
      <c r="D7" s="193"/>
      <c r="E7" s="86" t="s">
        <v>0</v>
      </c>
      <c r="F7" s="88">
        <v>2.2000000000000002</v>
      </c>
      <c r="G7" s="193">
        <f>G5/F5*F7</f>
        <v>5.5</v>
      </c>
      <c r="H7" s="213">
        <v>2.1</v>
      </c>
      <c r="I7" s="147">
        <v>13</v>
      </c>
      <c r="J7" s="152">
        <f>G7/I7</f>
        <v>0.42307692307692307</v>
      </c>
      <c r="K7" s="147">
        <v>19</v>
      </c>
      <c r="L7" s="152">
        <f>G7/K7</f>
        <v>0.28947368421052633</v>
      </c>
      <c r="M7" s="147">
        <v>34</v>
      </c>
      <c r="N7" s="92">
        <f>G7/M7</f>
        <v>0.16176470588235295</v>
      </c>
      <c r="O7" s="93">
        <v>34</v>
      </c>
      <c r="P7" s="152">
        <f>G7/O7</f>
        <v>0.16176470588235295</v>
      </c>
      <c r="Q7" s="147">
        <v>46</v>
      </c>
      <c r="R7" s="193">
        <f>G7/Q7</f>
        <v>0.11956521739130435</v>
      </c>
      <c r="S7" s="93">
        <v>52</v>
      </c>
      <c r="T7" s="152">
        <f>G7/S7</f>
        <v>0.10576923076923077</v>
      </c>
      <c r="U7" s="138">
        <v>46</v>
      </c>
      <c r="V7" s="92">
        <f>G7/U7</f>
        <v>0.11956521739130435</v>
      </c>
      <c r="W7" s="93">
        <v>56</v>
      </c>
      <c r="X7" s="152">
        <f>G7/W7</f>
        <v>9.8214285714285712E-2</v>
      </c>
      <c r="Y7" s="183"/>
    </row>
    <row r="8" spans="1:27" ht="16.5" customHeight="1" x14ac:dyDescent="0.25">
      <c r="A8" s="183"/>
      <c r="B8" s="303"/>
      <c r="C8" s="469" t="s">
        <v>1</v>
      </c>
      <c r="D8" s="470"/>
      <c r="E8" s="56" t="s">
        <v>0</v>
      </c>
      <c r="F8" s="62">
        <v>9.6999999999999993</v>
      </c>
      <c r="G8" s="194">
        <f>G5/F5*F8</f>
        <v>24.25</v>
      </c>
      <c r="H8" s="214">
        <v>10.5</v>
      </c>
      <c r="I8" s="148"/>
      <c r="J8" s="36"/>
      <c r="K8" s="148"/>
      <c r="L8" s="36"/>
      <c r="M8" s="148"/>
      <c r="N8" s="72"/>
      <c r="O8" s="83"/>
      <c r="P8" s="36"/>
      <c r="Q8" s="148"/>
      <c r="R8" s="72"/>
      <c r="S8" s="83"/>
      <c r="T8" s="36"/>
      <c r="U8" s="139"/>
      <c r="V8" s="72"/>
      <c r="W8" s="83"/>
      <c r="X8" s="36"/>
      <c r="Y8" s="183"/>
    </row>
    <row r="9" spans="1:27" ht="15.75" hidden="1" customHeight="1" thickBot="1" x14ac:dyDescent="0.3">
      <c r="A9" s="183"/>
      <c r="B9" s="303"/>
      <c r="C9" s="200"/>
      <c r="D9" s="194" t="s">
        <v>15</v>
      </c>
      <c r="E9" s="56"/>
      <c r="F9" s="34"/>
      <c r="G9" s="193"/>
      <c r="H9" s="213">
        <v>0.75</v>
      </c>
      <c r="I9" s="147"/>
      <c r="J9" s="152"/>
      <c r="K9" s="147"/>
      <c r="L9" s="152" t="e">
        <f t="shared" ref="L9:L46" si="0">G9/K9</f>
        <v>#DIV/0!</v>
      </c>
      <c r="M9" s="147">
        <v>34</v>
      </c>
      <c r="N9" s="92"/>
      <c r="O9" s="93">
        <v>34</v>
      </c>
      <c r="P9" s="152"/>
      <c r="Q9" s="147"/>
      <c r="R9" s="92" t="e">
        <f t="shared" ref="R9:R47" si="1">G9/Q9</f>
        <v>#DIV/0!</v>
      </c>
      <c r="S9" s="93"/>
      <c r="T9" s="152" t="e">
        <f t="shared" ref="T9:T47" si="2">G9/S9</f>
        <v>#DIV/0!</v>
      </c>
      <c r="U9" s="138"/>
      <c r="V9" s="92" t="e">
        <f t="shared" ref="V9:V47" si="3">G9/U9</f>
        <v>#DIV/0!</v>
      </c>
      <c r="W9" s="93"/>
      <c r="X9" s="152" t="e">
        <f t="shared" ref="X9:X47" si="4">G9/W9</f>
        <v>#DIV/0!</v>
      </c>
      <c r="Y9" s="183"/>
    </row>
    <row r="10" spans="1:27" ht="15.75" hidden="1" customHeight="1" thickBot="1" x14ac:dyDescent="0.3">
      <c r="A10" s="183"/>
      <c r="B10" s="303"/>
      <c r="C10" s="200"/>
      <c r="D10" s="194" t="s">
        <v>16</v>
      </c>
      <c r="E10" s="60"/>
      <c r="F10" s="34"/>
      <c r="G10" s="194"/>
      <c r="H10" s="214">
        <v>0.25</v>
      </c>
      <c r="I10" s="148"/>
      <c r="J10" s="36"/>
      <c r="K10" s="148"/>
      <c r="L10" s="36" t="e">
        <f t="shared" si="0"/>
        <v>#DIV/0!</v>
      </c>
      <c r="M10" s="148"/>
      <c r="N10" s="72"/>
      <c r="O10" s="83"/>
      <c r="P10" s="36"/>
      <c r="Q10" s="148"/>
      <c r="R10" s="72" t="e">
        <f t="shared" si="1"/>
        <v>#DIV/0!</v>
      </c>
      <c r="S10" s="83"/>
      <c r="T10" s="36" t="e">
        <f t="shared" si="2"/>
        <v>#DIV/0!</v>
      </c>
      <c r="U10" s="139"/>
      <c r="V10" s="72" t="e">
        <f t="shared" si="3"/>
        <v>#DIV/0!</v>
      </c>
      <c r="W10" s="83"/>
      <c r="X10" s="36" t="e">
        <f t="shared" si="4"/>
        <v>#DIV/0!</v>
      </c>
      <c r="Y10" s="183"/>
    </row>
    <row r="11" spans="1:27" ht="15.75" hidden="1" customHeight="1" thickBot="1" x14ac:dyDescent="0.3">
      <c r="A11" s="183"/>
      <c r="B11" s="303"/>
      <c r="C11" s="200"/>
      <c r="D11" s="194" t="s">
        <v>8</v>
      </c>
      <c r="E11" s="60" t="s">
        <v>0</v>
      </c>
      <c r="F11" s="62"/>
      <c r="G11" s="193"/>
      <c r="H11" s="213">
        <v>4.5</v>
      </c>
      <c r="I11" s="147"/>
      <c r="J11" s="152"/>
      <c r="K11" s="147"/>
      <c r="L11" s="152" t="e">
        <f t="shared" si="0"/>
        <v>#DIV/0!</v>
      </c>
      <c r="M11" s="147"/>
      <c r="N11" s="92"/>
      <c r="O11" s="93"/>
      <c r="P11" s="152"/>
      <c r="Q11" s="147"/>
      <c r="R11" s="92" t="e">
        <f t="shared" si="1"/>
        <v>#DIV/0!</v>
      </c>
      <c r="S11" s="93"/>
      <c r="T11" s="152" t="e">
        <f t="shared" si="2"/>
        <v>#DIV/0!</v>
      </c>
      <c r="U11" s="138"/>
      <c r="V11" s="92" t="e">
        <f t="shared" si="3"/>
        <v>#DIV/0!</v>
      </c>
      <c r="W11" s="93"/>
      <c r="X11" s="152" t="e">
        <f t="shared" si="4"/>
        <v>#DIV/0!</v>
      </c>
      <c r="Y11" s="183"/>
    </row>
    <row r="12" spans="1:27" ht="15.75" hidden="1" customHeight="1" thickBot="1" x14ac:dyDescent="0.3">
      <c r="A12" s="183"/>
      <c r="B12" s="303"/>
      <c r="C12" s="200"/>
      <c r="D12" s="194" t="s">
        <v>9</v>
      </c>
      <c r="E12" s="60" t="s">
        <v>0</v>
      </c>
      <c r="F12" s="62"/>
      <c r="G12" s="195"/>
      <c r="H12" s="215">
        <v>2.6</v>
      </c>
      <c r="I12" s="221"/>
      <c r="J12" s="255"/>
      <c r="K12" s="221"/>
      <c r="L12" s="255" t="e">
        <f t="shared" si="0"/>
        <v>#DIV/0!</v>
      </c>
      <c r="M12" s="221"/>
      <c r="N12" s="264"/>
      <c r="O12" s="210"/>
      <c r="P12" s="255"/>
      <c r="Q12" s="221"/>
      <c r="R12" s="264" t="e">
        <f t="shared" si="1"/>
        <v>#DIV/0!</v>
      </c>
      <c r="S12" s="210"/>
      <c r="T12" s="255" t="e">
        <f t="shared" si="2"/>
        <v>#DIV/0!</v>
      </c>
      <c r="U12" s="218"/>
      <c r="V12" s="264" t="e">
        <f t="shared" si="3"/>
        <v>#DIV/0!</v>
      </c>
      <c r="W12" s="210"/>
      <c r="X12" s="255" t="e">
        <f t="shared" si="4"/>
        <v>#DIV/0!</v>
      </c>
      <c r="Y12" s="183"/>
    </row>
    <row r="13" spans="1:27" ht="15.75" hidden="1" customHeight="1" thickBot="1" x14ac:dyDescent="0.3">
      <c r="A13" s="183"/>
      <c r="B13" s="303"/>
      <c r="C13" s="200"/>
      <c r="D13" s="194" t="s">
        <v>10</v>
      </c>
      <c r="E13" s="60" t="s">
        <v>0</v>
      </c>
      <c r="F13" s="62"/>
      <c r="G13" s="193"/>
      <c r="H13" s="213">
        <v>0.76</v>
      </c>
      <c r="I13" s="147"/>
      <c r="J13" s="152"/>
      <c r="K13" s="147"/>
      <c r="L13" s="152" t="e">
        <f t="shared" si="0"/>
        <v>#DIV/0!</v>
      </c>
      <c r="M13" s="147"/>
      <c r="N13" s="92"/>
      <c r="O13" s="93"/>
      <c r="P13" s="152"/>
      <c r="Q13" s="147"/>
      <c r="R13" s="92" t="e">
        <f t="shared" si="1"/>
        <v>#DIV/0!</v>
      </c>
      <c r="S13" s="93"/>
      <c r="T13" s="152" t="e">
        <f t="shared" si="2"/>
        <v>#DIV/0!</v>
      </c>
      <c r="U13" s="138"/>
      <c r="V13" s="92" t="e">
        <f t="shared" si="3"/>
        <v>#DIV/0!</v>
      </c>
      <c r="W13" s="93"/>
      <c r="X13" s="152" t="e">
        <f t="shared" si="4"/>
        <v>#DIV/0!</v>
      </c>
      <c r="Y13" s="183"/>
    </row>
    <row r="14" spans="1:27" ht="15.75" hidden="1" customHeight="1" thickBot="1" x14ac:dyDescent="0.3">
      <c r="A14" s="183"/>
      <c r="B14" s="303"/>
      <c r="C14" s="200"/>
      <c r="D14" s="194" t="s">
        <v>13</v>
      </c>
      <c r="E14" s="60" t="s">
        <v>6</v>
      </c>
      <c r="F14" s="62"/>
      <c r="G14" s="194"/>
      <c r="H14" s="214">
        <v>0</v>
      </c>
      <c r="I14" s="148"/>
      <c r="J14" s="36"/>
      <c r="K14" s="148"/>
      <c r="L14" s="36" t="e">
        <f t="shared" si="0"/>
        <v>#DIV/0!</v>
      </c>
      <c r="M14" s="148"/>
      <c r="N14" s="72"/>
      <c r="O14" s="83"/>
      <c r="P14" s="36"/>
      <c r="Q14" s="148"/>
      <c r="R14" s="72" t="e">
        <f t="shared" si="1"/>
        <v>#DIV/0!</v>
      </c>
      <c r="S14" s="83"/>
      <c r="T14" s="36" t="e">
        <f t="shared" si="2"/>
        <v>#DIV/0!</v>
      </c>
      <c r="U14" s="139"/>
      <c r="V14" s="72" t="e">
        <f t="shared" si="3"/>
        <v>#DIV/0!</v>
      </c>
      <c r="W14" s="83"/>
      <c r="X14" s="36" t="e">
        <f t="shared" si="4"/>
        <v>#DIV/0!</v>
      </c>
      <c r="Y14" s="183"/>
    </row>
    <row r="15" spans="1:27" ht="15.75" hidden="1" customHeight="1" thickBot="1" x14ac:dyDescent="0.3">
      <c r="A15" s="183"/>
      <c r="B15" s="303"/>
      <c r="C15" s="200"/>
      <c r="D15" s="194" t="s">
        <v>14</v>
      </c>
      <c r="E15" s="60" t="s">
        <v>6</v>
      </c>
      <c r="F15" s="62"/>
      <c r="G15" s="193"/>
      <c r="H15" s="213">
        <v>0</v>
      </c>
      <c r="I15" s="147"/>
      <c r="J15" s="152"/>
      <c r="K15" s="147"/>
      <c r="L15" s="152" t="e">
        <f t="shared" si="0"/>
        <v>#DIV/0!</v>
      </c>
      <c r="M15" s="147"/>
      <c r="N15" s="92"/>
      <c r="O15" s="93"/>
      <c r="P15" s="152"/>
      <c r="Q15" s="147"/>
      <c r="R15" s="92" t="e">
        <f t="shared" si="1"/>
        <v>#DIV/0!</v>
      </c>
      <c r="S15" s="93"/>
      <c r="T15" s="152" t="e">
        <f t="shared" si="2"/>
        <v>#DIV/0!</v>
      </c>
      <c r="U15" s="138"/>
      <c r="V15" s="92" t="e">
        <f t="shared" si="3"/>
        <v>#DIV/0!</v>
      </c>
      <c r="W15" s="93"/>
      <c r="X15" s="152" t="e">
        <f t="shared" si="4"/>
        <v>#DIV/0!</v>
      </c>
      <c r="Y15" s="183"/>
    </row>
    <row r="16" spans="1:27" ht="16.5" customHeight="1" x14ac:dyDescent="0.25">
      <c r="A16" s="183"/>
      <c r="B16" s="303"/>
      <c r="C16" s="199" t="s">
        <v>2</v>
      </c>
      <c r="D16" s="193"/>
      <c r="E16" s="86" t="s">
        <v>0</v>
      </c>
      <c r="F16" s="88">
        <v>1</v>
      </c>
      <c r="G16" s="193">
        <f>G5/F5*F16</f>
        <v>2.5</v>
      </c>
      <c r="H16" s="213">
        <v>0.4</v>
      </c>
      <c r="I16" s="147"/>
      <c r="J16" s="152"/>
      <c r="K16" s="147"/>
      <c r="L16" s="152"/>
      <c r="M16" s="147"/>
      <c r="N16" s="92"/>
      <c r="O16" s="93"/>
      <c r="P16" s="152"/>
      <c r="Q16" s="147"/>
      <c r="R16" s="92"/>
      <c r="S16" s="93"/>
      <c r="T16" s="152"/>
      <c r="U16" s="138"/>
      <c r="V16" s="92"/>
      <c r="W16" s="93"/>
      <c r="X16" s="152"/>
      <c r="Y16" s="183"/>
    </row>
    <row r="17" spans="1:25" ht="15.75" thickBot="1" x14ac:dyDescent="0.3">
      <c r="A17" s="183"/>
      <c r="B17" s="303"/>
      <c r="C17" s="277"/>
      <c r="D17" s="226" t="s">
        <v>7</v>
      </c>
      <c r="E17" s="60" t="s">
        <v>0</v>
      </c>
      <c r="F17" s="69"/>
      <c r="G17" s="194">
        <f>G5/F5*F17</f>
        <v>0</v>
      </c>
      <c r="H17" s="214">
        <v>0</v>
      </c>
      <c r="I17" s="148">
        <v>19</v>
      </c>
      <c r="J17" s="36">
        <f t="shared" ref="J17:J47" si="5">G17/I17</f>
        <v>0</v>
      </c>
      <c r="K17" s="148">
        <v>25</v>
      </c>
      <c r="L17" s="36">
        <f t="shared" si="0"/>
        <v>0</v>
      </c>
      <c r="M17" s="148">
        <v>26</v>
      </c>
      <c r="N17" s="72">
        <f>G17/M17</f>
        <v>0</v>
      </c>
      <c r="O17" s="83">
        <v>31</v>
      </c>
      <c r="P17" s="36">
        <f>G17/O17</f>
        <v>0</v>
      </c>
      <c r="Q17" s="148">
        <v>26</v>
      </c>
      <c r="R17" s="72">
        <f t="shared" si="1"/>
        <v>0</v>
      </c>
      <c r="S17" s="83">
        <v>38</v>
      </c>
      <c r="T17" s="36">
        <f t="shared" si="2"/>
        <v>0</v>
      </c>
      <c r="U17" s="139">
        <v>25</v>
      </c>
      <c r="V17" s="72">
        <f t="shared" si="3"/>
        <v>0</v>
      </c>
      <c r="W17" s="83">
        <v>38</v>
      </c>
      <c r="X17" s="36">
        <f t="shared" si="4"/>
        <v>0</v>
      </c>
      <c r="Y17" s="183"/>
    </row>
    <row r="18" spans="1:25" ht="15.75" hidden="1" customHeight="1" thickBot="1" x14ac:dyDescent="0.3">
      <c r="A18" s="183"/>
      <c r="B18" s="185"/>
      <c r="C18" s="190"/>
      <c r="D18" s="191" t="s">
        <v>11</v>
      </c>
      <c r="E18" s="56" t="s">
        <v>0</v>
      </c>
      <c r="F18" s="68" t="s">
        <v>12</v>
      </c>
      <c r="G18" s="195"/>
      <c r="H18" s="215" t="s">
        <v>12</v>
      </c>
      <c r="I18" s="221"/>
      <c r="J18" s="255" t="e">
        <f t="shared" si="5"/>
        <v>#DIV/0!</v>
      </c>
      <c r="K18" s="221"/>
      <c r="L18" s="255" t="e">
        <f t="shared" si="0"/>
        <v>#DIV/0!</v>
      </c>
      <c r="M18" s="221"/>
      <c r="N18" s="264"/>
      <c r="O18" s="210"/>
      <c r="P18" s="255"/>
      <c r="Q18" s="221"/>
      <c r="R18" s="264" t="e">
        <f t="shared" si="1"/>
        <v>#DIV/0!</v>
      </c>
      <c r="S18" s="210"/>
      <c r="T18" s="255" t="e">
        <f t="shared" si="2"/>
        <v>#DIV/0!</v>
      </c>
      <c r="U18" s="218"/>
      <c r="V18" s="264" t="e">
        <f t="shared" si="3"/>
        <v>#DIV/0!</v>
      </c>
      <c r="W18" s="210"/>
      <c r="X18" s="255" t="e">
        <f t="shared" si="4"/>
        <v>#DIV/0!</v>
      </c>
      <c r="Y18" s="183"/>
    </row>
    <row r="19" spans="1:25" ht="15.75" thickBot="1" x14ac:dyDescent="0.3">
      <c r="A19" s="183"/>
      <c r="B19" s="417" t="s">
        <v>33</v>
      </c>
      <c r="C19" s="471" t="s">
        <v>49</v>
      </c>
      <c r="D19" s="472"/>
      <c r="E19" s="193" t="s">
        <v>3</v>
      </c>
      <c r="F19" s="193">
        <v>75.099999999999994</v>
      </c>
      <c r="G19" s="193">
        <f>G5/F5*F19</f>
        <v>187.75</v>
      </c>
      <c r="H19" s="213">
        <v>48.1</v>
      </c>
      <c r="I19" s="147">
        <v>300</v>
      </c>
      <c r="J19" s="152">
        <f t="shared" si="5"/>
        <v>0.62583333333333335</v>
      </c>
      <c r="K19" s="147">
        <v>400</v>
      </c>
      <c r="L19" s="152">
        <f t="shared" si="0"/>
        <v>0.46937499999999999</v>
      </c>
      <c r="M19" s="147">
        <v>600</v>
      </c>
      <c r="N19" s="92">
        <f>G19/M19</f>
        <v>0.31291666666666668</v>
      </c>
      <c r="O19" s="93">
        <v>600</v>
      </c>
      <c r="P19" s="152">
        <f>G19/O19</f>
        <v>0.31291666666666668</v>
      </c>
      <c r="Q19" s="147">
        <v>700</v>
      </c>
      <c r="R19" s="92">
        <f t="shared" si="1"/>
        <v>0.26821428571428574</v>
      </c>
      <c r="S19" s="93">
        <v>900</v>
      </c>
      <c r="T19" s="152">
        <f t="shared" si="2"/>
        <v>0.20861111111111111</v>
      </c>
      <c r="U19" s="138">
        <v>700</v>
      </c>
      <c r="V19" s="92">
        <f t="shared" si="3"/>
        <v>0.26821428571428574</v>
      </c>
      <c r="W19" s="93">
        <v>900</v>
      </c>
      <c r="X19" s="152">
        <f t="shared" si="4"/>
        <v>0.20861111111111111</v>
      </c>
      <c r="Y19" s="183"/>
    </row>
    <row r="20" spans="1:25" ht="15.75" thickBot="1" x14ac:dyDescent="0.3">
      <c r="A20" s="183"/>
      <c r="B20" s="417"/>
      <c r="C20" s="457" t="s">
        <v>50</v>
      </c>
      <c r="D20" s="458"/>
      <c r="E20" s="194" t="s">
        <v>4</v>
      </c>
      <c r="F20" s="194">
        <v>1.8</v>
      </c>
      <c r="G20" s="194">
        <f>G5/F5*F20</f>
        <v>4.5</v>
      </c>
      <c r="H20" s="214">
        <v>1.5</v>
      </c>
      <c r="I20" s="148">
        <v>15</v>
      </c>
      <c r="J20" s="36">
        <f t="shared" si="5"/>
        <v>0.3</v>
      </c>
      <c r="K20" s="148">
        <v>15</v>
      </c>
      <c r="L20" s="36">
        <f t="shared" si="0"/>
        <v>0.3</v>
      </c>
      <c r="M20" s="148">
        <v>15</v>
      </c>
      <c r="N20" s="72">
        <f t="shared" ref="N20:N32" si="6">G20/M20</f>
        <v>0.3</v>
      </c>
      <c r="O20" s="83">
        <v>15</v>
      </c>
      <c r="P20" s="36">
        <f t="shared" ref="P20:P32" si="7">G20/O20</f>
        <v>0.3</v>
      </c>
      <c r="Q20" s="148">
        <v>15</v>
      </c>
      <c r="R20" s="72">
        <f t="shared" si="1"/>
        <v>0.3</v>
      </c>
      <c r="S20" s="83">
        <v>15</v>
      </c>
      <c r="T20" s="36">
        <f t="shared" si="2"/>
        <v>0.3</v>
      </c>
      <c r="U20" s="139">
        <v>15</v>
      </c>
      <c r="V20" s="72">
        <f t="shared" si="3"/>
        <v>0.3</v>
      </c>
      <c r="W20" s="83">
        <v>15</v>
      </c>
      <c r="X20" s="36">
        <f t="shared" si="4"/>
        <v>0.3</v>
      </c>
      <c r="Y20" s="183"/>
    </row>
    <row r="21" spans="1:25" ht="15.75" thickBot="1" x14ac:dyDescent="0.3">
      <c r="A21" s="183"/>
      <c r="B21" s="417"/>
      <c r="C21" s="471" t="s">
        <v>52</v>
      </c>
      <c r="D21" s="472"/>
      <c r="E21" s="193" t="s">
        <v>5</v>
      </c>
      <c r="F21" s="193">
        <v>1.1000000000000001</v>
      </c>
      <c r="G21" s="193">
        <f>G5/F5*F21</f>
        <v>2.75</v>
      </c>
      <c r="H21" s="213">
        <v>1</v>
      </c>
      <c r="I21" s="147">
        <v>6</v>
      </c>
      <c r="J21" s="152">
        <f t="shared" si="5"/>
        <v>0.45833333333333331</v>
      </c>
      <c r="K21" s="147">
        <v>7</v>
      </c>
      <c r="L21" s="152">
        <f t="shared" si="0"/>
        <v>0.39285714285714285</v>
      </c>
      <c r="M21" s="147">
        <v>11</v>
      </c>
      <c r="N21" s="92">
        <f t="shared" si="6"/>
        <v>0.25</v>
      </c>
      <c r="O21" s="93">
        <v>11</v>
      </c>
      <c r="P21" s="152">
        <f t="shared" si="7"/>
        <v>0.25</v>
      </c>
      <c r="Q21" s="147">
        <v>15</v>
      </c>
      <c r="R21" s="92">
        <f t="shared" si="1"/>
        <v>0.18333333333333332</v>
      </c>
      <c r="S21" s="93">
        <v>15</v>
      </c>
      <c r="T21" s="152">
        <f t="shared" si="2"/>
        <v>0.18333333333333332</v>
      </c>
      <c r="U21" s="138">
        <v>15</v>
      </c>
      <c r="V21" s="92">
        <f t="shared" si="3"/>
        <v>0.18333333333333332</v>
      </c>
      <c r="W21" s="93">
        <v>15</v>
      </c>
      <c r="X21" s="152">
        <f t="shared" si="4"/>
        <v>0.18333333333333332</v>
      </c>
      <c r="Y21" s="183"/>
    </row>
    <row r="22" spans="1:25" ht="15.75" thickBot="1" x14ac:dyDescent="0.3">
      <c r="A22" s="183"/>
      <c r="B22" s="417"/>
      <c r="C22" s="457" t="s">
        <v>51</v>
      </c>
      <c r="D22" s="458"/>
      <c r="E22" s="194" t="s">
        <v>4</v>
      </c>
      <c r="F22" s="194">
        <v>8</v>
      </c>
      <c r="G22" s="191">
        <f>G5/F5*F22</f>
        <v>20</v>
      </c>
      <c r="H22" s="227">
        <v>8</v>
      </c>
      <c r="I22" s="228">
        <v>30</v>
      </c>
      <c r="J22" s="256">
        <f t="shared" si="5"/>
        <v>0.66666666666666663</v>
      </c>
      <c r="K22" s="228">
        <v>55</v>
      </c>
      <c r="L22" s="256">
        <f t="shared" si="0"/>
        <v>0.36363636363636365</v>
      </c>
      <c r="M22" s="228">
        <v>60</v>
      </c>
      <c r="N22" s="265">
        <f t="shared" si="6"/>
        <v>0.33333333333333331</v>
      </c>
      <c r="O22" s="229">
        <v>60</v>
      </c>
      <c r="P22" s="256">
        <f t="shared" si="7"/>
        <v>0.33333333333333331</v>
      </c>
      <c r="Q22" s="228">
        <v>75</v>
      </c>
      <c r="R22" s="265">
        <f t="shared" si="1"/>
        <v>0.26666666666666666</v>
      </c>
      <c r="S22" s="229">
        <v>75</v>
      </c>
      <c r="T22" s="256">
        <f t="shared" si="2"/>
        <v>0.26666666666666666</v>
      </c>
      <c r="U22" s="230">
        <v>90</v>
      </c>
      <c r="V22" s="265">
        <f t="shared" si="3"/>
        <v>0.22222222222222221</v>
      </c>
      <c r="W22" s="229">
        <v>120</v>
      </c>
      <c r="X22" s="256">
        <f t="shared" si="4"/>
        <v>0.16666666666666666</v>
      </c>
      <c r="Y22" s="183"/>
    </row>
    <row r="23" spans="1:25" ht="15.75" thickBot="1" x14ac:dyDescent="0.3">
      <c r="A23" s="183"/>
      <c r="B23" s="417"/>
      <c r="C23" s="471" t="s">
        <v>53</v>
      </c>
      <c r="D23" s="472"/>
      <c r="E23" s="193" t="s">
        <v>6</v>
      </c>
      <c r="F23" s="193">
        <v>0.13</v>
      </c>
      <c r="G23" s="193">
        <f>G5/F5*F23</f>
        <v>0.32500000000000001</v>
      </c>
      <c r="H23" s="213">
        <v>0.1</v>
      </c>
      <c r="I23" s="147">
        <v>0.5</v>
      </c>
      <c r="J23" s="152">
        <f t="shared" si="5"/>
        <v>0.65</v>
      </c>
      <c r="K23" s="147">
        <v>0.6</v>
      </c>
      <c r="L23" s="152">
        <f t="shared" si="0"/>
        <v>0.54166666666666674</v>
      </c>
      <c r="M23" s="147">
        <v>0.9</v>
      </c>
      <c r="N23" s="92">
        <f t="shared" si="6"/>
        <v>0.3611111111111111</v>
      </c>
      <c r="O23" s="93">
        <v>0.9</v>
      </c>
      <c r="P23" s="152">
        <f t="shared" si="7"/>
        <v>0.3611111111111111</v>
      </c>
      <c r="Q23" s="147">
        <v>1</v>
      </c>
      <c r="R23" s="92">
        <f t="shared" si="1"/>
        <v>0.32500000000000001</v>
      </c>
      <c r="S23" s="93">
        <v>1.2</v>
      </c>
      <c r="T23" s="152">
        <f t="shared" si="2"/>
        <v>0.27083333333333337</v>
      </c>
      <c r="U23" s="138">
        <v>1.1000000000000001</v>
      </c>
      <c r="V23" s="92">
        <f t="shared" si="3"/>
        <v>0.29545454545454541</v>
      </c>
      <c r="W23" s="93">
        <v>1.2</v>
      </c>
      <c r="X23" s="152">
        <f t="shared" si="4"/>
        <v>0.27083333333333337</v>
      </c>
      <c r="Y23" s="183"/>
    </row>
    <row r="24" spans="1:25" ht="15.75" thickBot="1" x14ac:dyDescent="0.3">
      <c r="A24" s="183"/>
      <c r="B24" s="417"/>
      <c r="C24" s="457" t="s">
        <v>54</v>
      </c>
      <c r="D24" s="458"/>
      <c r="E24" s="195" t="s">
        <v>6</v>
      </c>
      <c r="F24" s="195">
        <v>0.1</v>
      </c>
      <c r="G24" s="195">
        <f>G5/F5*F24</f>
        <v>0.25</v>
      </c>
      <c r="H24" s="215">
        <v>0.1</v>
      </c>
      <c r="I24" s="221">
        <v>0.5</v>
      </c>
      <c r="J24" s="255">
        <f t="shared" si="5"/>
        <v>0.5</v>
      </c>
      <c r="K24" s="221">
        <v>0.6</v>
      </c>
      <c r="L24" s="255">
        <f t="shared" si="0"/>
        <v>0.41666666666666669</v>
      </c>
      <c r="M24" s="221">
        <v>0.9</v>
      </c>
      <c r="N24" s="264">
        <f t="shared" si="6"/>
        <v>0.27777777777777779</v>
      </c>
      <c r="O24" s="210">
        <v>0.9</v>
      </c>
      <c r="P24" s="255">
        <f t="shared" si="7"/>
        <v>0.27777777777777779</v>
      </c>
      <c r="Q24" s="221">
        <v>1</v>
      </c>
      <c r="R24" s="264">
        <f t="shared" si="1"/>
        <v>0.25</v>
      </c>
      <c r="S24" s="210">
        <v>1.3</v>
      </c>
      <c r="T24" s="255">
        <f t="shared" si="2"/>
        <v>0.19230769230769229</v>
      </c>
      <c r="U24" s="218">
        <v>1.1000000000000001</v>
      </c>
      <c r="V24" s="264">
        <f t="shared" si="3"/>
        <v>0.22727272727272727</v>
      </c>
      <c r="W24" s="210">
        <v>1.3</v>
      </c>
      <c r="X24" s="255">
        <f t="shared" si="4"/>
        <v>0.19230769230769229</v>
      </c>
      <c r="Y24" s="183"/>
    </row>
    <row r="25" spans="1:25" ht="15.75" thickBot="1" x14ac:dyDescent="0.3">
      <c r="A25" s="183"/>
      <c r="B25" s="417"/>
      <c r="C25" s="471" t="s">
        <v>55</v>
      </c>
      <c r="D25" s="472"/>
      <c r="E25" s="193" t="s">
        <v>6</v>
      </c>
      <c r="F25" s="193">
        <v>0.1</v>
      </c>
      <c r="G25" s="193">
        <f>G5/F5*F25</f>
        <v>0.25</v>
      </c>
      <c r="H25" s="213">
        <v>0.1</v>
      </c>
      <c r="I25" s="147">
        <v>0.5</v>
      </c>
      <c r="J25" s="152">
        <f t="shared" si="5"/>
        <v>0.5</v>
      </c>
      <c r="K25" s="147">
        <v>0.6</v>
      </c>
      <c r="L25" s="152">
        <f t="shared" si="0"/>
        <v>0.41666666666666669</v>
      </c>
      <c r="M25" s="147">
        <v>1</v>
      </c>
      <c r="N25" s="92">
        <f t="shared" si="6"/>
        <v>0.25</v>
      </c>
      <c r="O25" s="93">
        <v>1</v>
      </c>
      <c r="P25" s="152">
        <f t="shared" si="7"/>
        <v>0.25</v>
      </c>
      <c r="Q25" s="147">
        <v>1.2</v>
      </c>
      <c r="R25" s="92">
        <f t="shared" si="1"/>
        <v>0.20833333333333334</v>
      </c>
      <c r="S25" s="93">
        <v>1.3</v>
      </c>
      <c r="T25" s="152">
        <f t="shared" si="2"/>
        <v>0.19230769230769229</v>
      </c>
      <c r="U25" s="138">
        <v>1.3</v>
      </c>
      <c r="V25" s="92">
        <f t="shared" si="3"/>
        <v>0.19230769230769229</v>
      </c>
      <c r="W25" s="93">
        <v>1.3</v>
      </c>
      <c r="X25" s="152">
        <f t="shared" si="4"/>
        <v>0.19230769230769229</v>
      </c>
      <c r="Y25" s="183"/>
    </row>
    <row r="26" spans="1:25" ht="15.75" thickBot="1" x14ac:dyDescent="0.3">
      <c r="A26" s="183"/>
      <c r="B26" s="417"/>
      <c r="C26" s="457" t="s">
        <v>56</v>
      </c>
      <c r="D26" s="458"/>
      <c r="E26" s="194" t="s">
        <v>4</v>
      </c>
      <c r="F26" s="194">
        <v>0.2</v>
      </c>
      <c r="G26" s="194">
        <f>G5/F5*F26</f>
        <v>0.5</v>
      </c>
      <c r="H26" s="214">
        <v>0.2</v>
      </c>
      <c r="I26" s="148">
        <v>0.9</v>
      </c>
      <c r="J26" s="36">
        <f t="shared" si="5"/>
        <v>0.55555555555555558</v>
      </c>
      <c r="K26" s="148">
        <v>1.2</v>
      </c>
      <c r="L26" s="36">
        <f t="shared" si="0"/>
        <v>0.41666666666666669</v>
      </c>
      <c r="M26" s="148">
        <v>1.8</v>
      </c>
      <c r="N26" s="72">
        <f t="shared" si="6"/>
        <v>0.27777777777777779</v>
      </c>
      <c r="O26" s="83">
        <v>1.8</v>
      </c>
      <c r="P26" s="36">
        <f t="shared" si="7"/>
        <v>0.27777777777777779</v>
      </c>
      <c r="Q26" s="148">
        <v>2.4</v>
      </c>
      <c r="R26" s="72">
        <f t="shared" si="1"/>
        <v>0.20833333333333334</v>
      </c>
      <c r="S26" s="83">
        <v>2.4</v>
      </c>
      <c r="T26" s="36">
        <f t="shared" si="2"/>
        <v>0.20833333333333334</v>
      </c>
      <c r="U26" s="139">
        <v>2.4</v>
      </c>
      <c r="V26" s="72">
        <f t="shared" si="3"/>
        <v>0.20833333333333334</v>
      </c>
      <c r="W26" s="83">
        <v>2.4</v>
      </c>
      <c r="X26" s="36">
        <f t="shared" si="4"/>
        <v>0.20833333333333334</v>
      </c>
      <c r="Y26" s="183"/>
    </row>
    <row r="27" spans="1:25" ht="15.75" thickBot="1" x14ac:dyDescent="0.3">
      <c r="A27" s="183"/>
      <c r="B27" s="417"/>
      <c r="C27" s="471" t="s">
        <v>57</v>
      </c>
      <c r="D27" s="472"/>
      <c r="E27" s="196" t="s">
        <v>6</v>
      </c>
      <c r="F27" s="196">
        <v>0.7</v>
      </c>
      <c r="G27" s="196">
        <f>G5/F5*F27</f>
        <v>1.75</v>
      </c>
      <c r="H27" s="216">
        <v>1</v>
      </c>
      <c r="I27" s="222">
        <v>6</v>
      </c>
      <c r="J27" s="257">
        <f t="shared" si="5"/>
        <v>0.29166666666666669</v>
      </c>
      <c r="K27" s="222">
        <v>8</v>
      </c>
      <c r="L27" s="257">
        <f t="shared" si="0"/>
        <v>0.21875</v>
      </c>
      <c r="M27" s="222">
        <v>12</v>
      </c>
      <c r="N27" s="266">
        <f t="shared" si="6"/>
        <v>0.14583333333333334</v>
      </c>
      <c r="O27" s="211">
        <v>12</v>
      </c>
      <c r="P27" s="257">
        <f t="shared" si="7"/>
        <v>0.14583333333333334</v>
      </c>
      <c r="Q27" s="222">
        <v>14</v>
      </c>
      <c r="R27" s="266">
        <f t="shared" si="1"/>
        <v>0.125</v>
      </c>
      <c r="S27" s="211">
        <v>16</v>
      </c>
      <c r="T27" s="257">
        <f t="shared" si="2"/>
        <v>0.109375</v>
      </c>
      <c r="U27" s="219">
        <v>14</v>
      </c>
      <c r="V27" s="266">
        <f t="shared" si="3"/>
        <v>0.125</v>
      </c>
      <c r="W27" s="211">
        <v>16</v>
      </c>
      <c r="X27" s="257">
        <f t="shared" si="4"/>
        <v>0.109375</v>
      </c>
      <c r="Y27" s="183"/>
    </row>
    <row r="28" spans="1:25" ht="15.75" thickBot="1" x14ac:dyDescent="0.3">
      <c r="A28" s="183"/>
      <c r="B28" s="417"/>
      <c r="C28" s="457" t="s">
        <v>58</v>
      </c>
      <c r="D28" s="458"/>
      <c r="E28" s="195" t="s">
        <v>4</v>
      </c>
      <c r="F28" s="195">
        <v>20</v>
      </c>
      <c r="G28" s="195">
        <f>G5/F5*F28</f>
        <v>50</v>
      </c>
      <c r="H28" s="215">
        <v>29.2</v>
      </c>
      <c r="I28" s="221">
        <v>150</v>
      </c>
      <c r="J28" s="255">
        <f t="shared" si="5"/>
        <v>0.33333333333333331</v>
      </c>
      <c r="K28" s="221">
        <v>200</v>
      </c>
      <c r="L28" s="255">
        <f t="shared" si="0"/>
        <v>0.25</v>
      </c>
      <c r="M28" s="221">
        <v>300</v>
      </c>
      <c r="N28" s="264">
        <f t="shared" si="6"/>
        <v>0.16666666666666666</v>
      </c>
      <c r="O28" s="210">
        <v>300</v>
      </c>
      <c r="P28" s="255">
        <f t="shared" si="7"/>
        <v>0.16666666666666666</v>
      </c>
      <c r="Q28" s="221">
        <v>400</v>
      </c>
      <c r="R28" s="264">
        <f t="shared" si="1"/>
        <v>0.125</v>
      </c>
      <c r="S28" s="210">
        <v>400</v>
      </c>
      <c r="T28" s="255">
        <f t="shared" si="2"/>
        <v>0.125</v>
      </c>
      <c r="U28" s="218">
        <v>400</v>
      </c>
      <c r="V28" s="264">
        <f t="shared" si="3"/>
        <v>0.125</v>
      </c>
      <c r="W28" s="210">
        <v>400</v>
      </c>
      <c r="X28" s="255">
        <f t="shared" si="4"/>
        <v>0.125</v>
      </c>
      <c r="Y28" s="183"/>
    </row>
    <row r="29" spans="1:25" ht="15.75" thickBot="1" x14ac:dyDescent="0.3">
      <c r="A29" s="183"/>
      <c r="B29" s="417"/>
      <c r="C29" s="471" t="s">
        <v>59</v>
      </c>
      <c r="D29" s="472"/>
      <c r="E29" s="196" t="s">
        <v>6</v>
      </c>
      <c r="F29" s="196">
        <v>0.4</v>
      </c>
      <c r="G29" s="231">
        <f>G5/F5*F29</f>
        <v>1</v>
      </c>
      <c r="H29" s="232">
        <v>0.4</v>
      </c>
      <c r="I29" s="233">
        <v>2</v>
      </c>
      <c r="J29" s="258">
        <f t="shared" si="5"/>
        <v>0.5</v>
      </c>
      <c r="K29" s="233">
        <v>3</v>
      </c>
      <c r="L29" s="258">
        <f t="shared" si="0"/>
        <v>0.33333333333333331</v>
      </c>
      <c r="M29" s="233">
        <v>4</v>
      </c>
      <c r="N29" s="267">
        <f t="shared" si="6"/>
        <v>0.25</v>
      </c>
      <c r="O29" s="234">
        <v>4</v>
      </c>
      <c r="P29" s="258">
        <f t="shared" si="7"/>
        <v>0.25</v>
      </c>
      <c r="Q29" s="233">
        <v>5</v>
      </c>
      <c r="R29" s="267">
        <f t="shared" si="1"/>
        <v>0.2</v>
      </c>
      <c r="S29" s="234">
        <v>5</v>
      </c>
      <c r="T29" s="258">
        <f t="shared" si="2"/>
        <v>0.2</v>
      </c>
      <c r="U29" s="235">
        <v>5</v>
      </c>
      <c r="V29" s="267">
        <f t="shared" si="3"/>
        <v>0.2</v>
      </c>
      <c r="W29" s="234">
        <v>5</v>
      </c>
      <c r="X29" s="258">
        <f t="shared" si="4"/>
        <v>0.2</v>
      </c>
      <c r="Y29" s="183"/>
    </row>
    <row r="30" spans="1:25" ht="15.75" thickBot="1" x14ac:dyDescent="0.3">
      <c r="A30" s="183"/>
      <c r="B30" s="417"/>
      <c r="C30" s="457" t="s">
        <v>60</v>
      </c>
      <c r="D30" s="458"/>
      <c r="E30" s="194" t="s">
        <v>4</v>
      </c>
      <c r="F30" s="194">
        <v>2</v>
      </c>
      <c r="G30" s="191">
        <f>G5/F5*F30</f>
        <v>5</v>
      </c>
      <c r="H30" s="227">
        <v>1.7</v>
      </c>
      <c r="I30" s="228">
        <v>8</v>
      </c>
      <c r="J30" s="256">
        <f t="shared" si="5"/>
        <v>0.625</v>
      </c>
      <c r="K30" s="228">
        <v>12</v>
      </c>
      <c r="L30" s="256">
        <f t="shared" si="0"/>
        <v>0.41666666666666669</v>
      </c>
      <c r="M30" s="228">
        <v>20</v>
      </c>
      <c r="N30" s="265">
        <f t="shared" si="6"/>
        <v>0.25</v>
      </c>
      <c r="O30" s="229">
        <v>20</v>
      </c>
      <c r="P30" s="256">
        <f t="shared" si="7"/>
        <v>0.25</v>
      </c>
      <c r="Q30" s="228">
        <v>25</v>
      </c>
      <c r="R30" s="265">
        <f t="shared" si="1"/>
        <v>0.2</v>
      </c>
      <c r="S30" s="229">
        <v>25</v>
      </c>
      <c r="T30" s="256">
        <f t="shared" si="2"/>
        <v>0.2</v>
      </c>
      <c r="U30" s="230">
        <v>30</v>
      </c>
      <c r="V30" s="265">
        <f t="shared" si="3"/>
        <v>0.16666666666666666</v>
      </c>
      <c r="W30" s="229">
        <v>30</v>
      </c>
      <c r="X30" s="256">
        <f t="shared" si="4"/>
        <v>0.16666666666666666</v>
      </c>
      <c r="Y30" s="183"/>
    </row>
    <row r="31" spans="1:25" ht="15.75" thickBot="1" x14ac:dyDescent="0.3">
      <c r="A31" s="183"/>
      <c r="B31" s="417"/>
      <c r="C31" s="471" t="s">
        <v>61</v>
      </c>
      <c r="D31" s="472"/>
      <c r="E31" s="197" t="s">
        <v>6</v>
      </c>
      <c r="F31" s="197">
        <v>12</v>
      </c>
      <c r="G31" s="197">
        <f>G5/F5*F31</f>
        <v>30</v>
      </c>
      <c r="H31" s="217">
        <v>10.9</v>
      </c>
      <c r="I31" s="223">
        <v>15</v>
      </c>
      <c r="J31" s="259">
        <f t="shared" si="5"/>
        <v>2</v>
      </c>
      <c r="K31" s="223">
        <v>25</v>
      </c>
      <c r="L31" s="259">
        <f t="shared" si="0"/>
        <v>1.2</v>
      </c>
      <c r="M31" s="223">
        <v>45</v>
      </c>
      <c r="N31" s="268">
        <f t="shared" si="6"/>
        <v>0.66666666666666663</v>
      </c>
      <c r="O31" s="212">
        <v>45</v>
      </c>
      <c r="P31" s="259">
        <f t="shared" si="7"/>
        <v>0.66666666666666663</v>
      </c>
      <c r="Q31" s="223">
        <v>65</v>
      </c>
      <c r="R31" s="268">
        <f t="shared" si="1"/>
        <v>0.46153846153846156</v>
      </c>
      <c r="S31" s="212">
        <v>75</v>
      </c>
      <c r="T31" s="259">
        <f t="shared" si="2"/>
        <v>0.4</v>
      </c>
      <c r="U31" s="220">
        <v>75</v>
      </c>
      <c r="V31" s="268">
        <f t="shared" si="3"/>
        <v>0.4</v>
      </c>
      <c r="W31" s="212">
        <v>90</v>
      </c>
      <c r="X31" s="259">
        <f t="shared" si="4"/>
        <v>0.33333333333333331</v>
      </c>
      <c r="Y31" s="183"/>
    </row>
    <row r="32" spans="1:25" ht="15.75" thickBot="1" x14ac:dyDescent="0.3">
      <c r="A32" s="183"/>
      <c r="B32" s="417"/>
      <c r="C32" s="457" t="s">
        <v>62</v>
      </c>
      <c r="D32" s="458"/>
      <c r="E32" s="198" t="s">
        <v>6</v>
      </c>
      <c r="F32" s="198">
        <v>25.8</v>
      </c>
      <c r="G32" s="236">
        <f>G5/F5*F32</f>
        <v>64.5</v>
      </c>
      <c r="H32" s="237">
        <v>36.4</v>
      </c>
      <c r="I32" s="238">
        <v>200</v>
      </c>
      <c r="J32" s="260">
        <f t="shared" si="5"/>
        <v>0.32250000000000001</v>
      </c>
      <c r="K32" s="238">
        <v>250</v>
      </c>
      <c r="L32" s="260">
        <f t="shared" si="0"/>
        <v>0.25800000000000001</v>
      </c>
      <c r="M32" s="238">
        <v>375</v>
      </c>
      <c r="N32" s="269">
        <f t="shared" si="6"/>
        <v>0.17199999999999999</v>
      </c>
      <c r="O32" s="239">
        <v>375</v>
      </c>
      <c r="P32" s="260">
        <f t="shared" si="7"/>
        <v>0.17199999999999999</v>
      </c>
      <c r="Q32" s="238">
        <v>400</v>
      </c>
      <c r="R32" s="269">
        <f t="shared" si="1"/>
        <v>0.16125</v>
      </c>
      <c r="S32" s="239">
        <v>550</v>
      </c>
      <c r="T32" s="260">
        <f t="shared" si="2"/>
        <v>0.11727272727272728</v>
      </c>
      <c r="U32" s="240">
        <v>425</v>
      </c>
      <c r="V32" s="269">
        <f t="shared" si="3"/>
        <v>0.15176470588235294</v>
      </c>
      <c r="W32" s="239">
        <v>550</v>
      </c>
      <c r="X32" s="260">
        <f t="shared" si="4"/>
        <v>0.11727272727272728</v>
      </c>
      <c r="Y32" s="183"/>
    </row>
    <row r="33" spans="1:25" ht="15.75" thickBot="1" x14ac:dyDescent="0.3">
      <c r="A33" s="183"/>
      <c r="B33" s="417"/>
      <c r="C33" s="471" t="s">
        <v>63</v>
      </c>
      <c r="D33" s="472"/>
      <c r="E33" s="197" t="s">
        <v>6</v>
      </c>
      <c r="F33" s="197">
        <v>21.9</v>
      </c>
      <c r="G33" s="241">
        <f>G5/F5*F33</f>
        <v>54.75</v>
      </c>
      <c r="H33" s="242">
        <v>8.5</v>
      </c>
      <c r="I33" s="243" t="s">
        <v>20</v>
      </c>
      <c r="J33" s="261"/>
      <c r="K33" s="243" t="s">
        <v>20</v>
      </c>
      <c r="L33" s="261"/>
      <c r="M33" s="243" t="s">
        <v>20</v>
      </c>
      <c r="N33" s="270"/>
      <c r="O33" s="244" t="s">
        <v>20</v>
      </c>
      <c r="P33" s="261"/>
      <c r="Q33" s="243" t="s">
        <v>20</v>
      </c>
      <c r="R33" s="270"/>
      <c r="S33" s="244" t="s">
        <v>20</v>
      </c>
      <c r="T33" s="261"/>
      <c r="U33" s="245" t="s">
        <v>20</v>
      </c>
      <c r="V33" s="270"/>
      <c r="W33" s="244" t="s">
        <v>20</v>
      </c>
      <c r="X33" s="261"/>
      <c r="Y33" s="183"/>
    </row>
    <row r="34" spans="1:25" ht="15.75" thickBot="1" x14ac:dyDescent="0.3">
      <c r="A34" s="183"/>
      <c r="B34" s="477" t="s">
        <v>34</v>
      </c>
      <c r="C34" s="457" t="s">
        <v>35</v>
      </c>
      <c r="D34" s="458"/>
      <c r="E34" s="194" t="s">
        <v>6</v>
      </c>
      <c r="F34" s="194">
        <v>109</v>
      </c>
      <c r="G34" s="194">
        <f>G5/F5*F34</f>
        <v>272.5</v>
      </c>
      <c r="H34" s="214">
        <v>116.6</v>
      </c>
      <c r="I34" s="148">
        <v>700</v>
      </c>
      <c r="J34" s="36">
        <f t="shared" si="5"/>
        <v>0.38928571428571429</v>
      </c>
      <c r="K34" s="148">
        <v>1000</v>
      </c>
      <c r="L34" s="36">
        <f t="shared" si="0"/>
        <v>0.27250000000000002</v>
      </c>
      <c r="M34" s="148">
        <v>1300</v>
      </c>
      <c r="N34" s="72">
        <f>G34/M34</f>
        <v>0.20961538461538462</v>
      </c>
      <c r="O34" s="83">
        <v>1300</v>
      </c>
      <c r="P34" s="36">
        <f>G34/O34</f>
        <v>0.20961538461538462</v>
      </c>
      <c r="Q34" s="148">
        <v>1300</v>
      </c>
      <c r="R34" s="72">
        <f t="shared" si="1"/>
        <v>0.20961538461538462</v>
      </c>
      <c r="S34" s="83">
        <v>1300</v>
      </c>
      <c r="T34" s="36">
        <f t="shared" si="2"/>
        <v>0.20961538461538462</v>
      </c>
      <c r="U34" s="139">
        <v>1000</v>
      </c>
      <c r="V34" s="72">
        <f t="shared" si="3"/>
        <v>0.27250000000000002</v>
      </c>
      <c r="W34" s="83">
        <v>1000</v>
      </c>
      <c r="X34" s="36">
        <f t="shared" si="4"/>
        <v>0.27250000000000002</v>
      </c>
      <c r="Y34" s="183"/>
    </row>
    <row r="35" spans="1:25" ht="15.75" thickBot="1" x14ac:dyDescent="0.3">
      <c r="A35" s="183"/>
      <c r="B35" s="478"/>
      <c r="C35" s="471" t="s">
        <v>36</v>
      </c>
      <c r="D35" s="472"/>
      <c r="E35" s="193" t="s">
        <v>6</v>
      </c>
      <c r="F35" s="193">
        <v>73</v>
      </c>
      <c r="G35" s="193">
        <f>G5/F5*F35</f>
        <v>182.5</v>
      </c>
      <c r="H35" s="213">
        <v>80.2</v>
      </c>
      <c r="I35" s="147">
        <v>460</v>
      </c>
      <c r="J35" s="152">
        <f t="shared" si="5"/>
        <v>0.39673913043478259</v>
      </c>
      <c r="K35" s="147">
        <v>500</v>
      </c>
      <c r="L35" s="152">
        <f t="shared" si="0"/>
        <v>0.36499999999999999</v>
      </c>
      <c r="M35" s="147">
        <v>1250</v>
      </c>
      <c r="N35" s="92">
        <f t="shared" ref="N35:N47" si="8">G35/M35</f>
        <v>0.14599999999999999</v>
      </c>
      <c r="O35" s="93">
        <v>1250</v>
      </c>
      <c r="P35" s="152">
        <f t="shared" ref="P35:P47" si="9">G35/O35</f>
        <v>0.14599999999999999</v>
      </c>
      <c r="Q35" s="147">
        <v>1250</v>
      </c>
      <c r="R35" s="92">
        <f t="shared" si="1"/>
        <v>0.14599999999999999</v>
      </c>
      <c r="S35" s="93">
        <v>1250</v>
      </c>
      <c r="T35" s="152">
        <f t="shared" si="2"/>
        <v>0.14599999999999999</v>
      </c>
      <c r="U35" s="138">
        <v>700</v>
      </c>
      <c r="V35" s="92">
        <f t="shared" si="3"/>
        <v>0.26071428571428573</v>
      </c>
      <c r="W35" s="93">
        <v>700</v>
      </c>
      <c r="X35" s="152">
        <f t="shared" si="4"/>
        <v>0.26071428571428573</v>
      </c>
      <c r="Y35" s="183"/>
    </row>
    <row r="36" spans="1:25" ht="15.75" thickBot="1" x14ac:dyDescent="0.3">
      <c r="A36" s="183"/>
      <c r="B36" s="478"/>
      <c r="C36" s="457" t="s">
        <v>37</v>
      </c>
      <c r="D36" s="458"/>
      <c r="E36" s="194" t="s">
        <v>6</v>
      </c>
      <c r="F36" s="194">
        <v>13.6</v>
      </c>
      <c r="G36" s="194">
        <f>G5/F5*F36</f>
        <v>34</v>
      </c>
      <c r="H36" s="214">
        <v>14.6</v>
      </c>
      <c r="I36" s="148">
        <v>80</v>
      </c>
      <c r="J36" s="36">
        <f t="shared" si="5"/>
        <v>0.42499999999999999</v>
      </c>
      <c r="K36" s="148">
        <v>130</v>
      </c>
      <c r="L36" s="36">
        <f t="shared" si="0"/>
        <v>0.26153846153846155</v>
      </c>
      <c r="M36" s="148">
        <v>240</v>
      </c>
      <c r="N36" s="72">
        <f t="shared" si="8"/>
        <v>0.14166666666666666</v>
      </c>
      <c r="O36" s="83">
        <v>240</v>
      </c>
      <c r="P36" s="36">
        <f t="shared" si="9"/>
        <v>0.14166666666666666</v>
      </c>
      <c r="Q36" s="148">
        <v>360</v>
      </c>
      <c r="R36" s="72">
        <f t="shared" si="1"/>
        <v>9.4444444444444442E-2</v>
      </c>
      <c r="S36" s="83">
        <v>410</v>
      </c>
      <c r="T36" s="36">
        <f t="shared" si="2"/>
        <v>8.2926829268292687E-2</v>
      </c>
      <c r="U36" s="139">
        <v>310</v>
      </c>
      <c r="V36" s="72">
        <f t="shared" si="3"/>
        <v>0.10967741935483871</v>
      </c>
      <c r="W36" s="83">
        <v>400</v>
      </c>
      <c r="X36" s="36">
        <f t="shared" si="4"/>
        <v>8.5000000000000006E-2</v>
      </c>
      <c r="Y36" s="183"/>
    </row>
    <row r="37" spans="1:25" ht="15.75" thickBot="1" x14ac:dyDescent="0.3">
      <c r="A37" s="183"/>
      <c r="B37" s="478"/>
      <c r="C37" s="471" t="s">
        <v>38</v>
      </c>
      <c r="D37" s="472"/>
      <c r="E37" s="193" t="s">
        <v>6</v>
      </c>
      <c r="F37" s="193">
        <v>1.6</v>
      </c>
      <c r="G37" s="193">
        <f>G5/F5*F37</f>
        <v>4</v>
      </c>
      <c r="H37" s="213">
        <v>1.5</v>
      </c>
      <c r="I37" s="147">
        <v>7</v>
      </c>
      <c r="J37" s="152">
        <f t="shared" si="5"/>
        <v>0.5714285714285714</v>
      </c>
      <c r="K37" s="147">
        <v>10</v>
      </c>
      <c r="L37" s="152">
        <f t="shared" si="0"/>
        <v>0.4</v>
      </c>
      <c r="M37" s="147">
        <v>8</v>
      </c>
      <c r="N37" s="92">
        <f t="shared" si="8"/>
        <v>0.5</v>
      </c>
      <c r="O37" s="93">
        <v>8</v>
      </c>
      <c r="P37" s="152">
        <f t="shared" si="9"/>
        <v>0.5</v>
      </c>
      <c r="Q37" s="147">
        <v>15</v>
      </c>
      <c r="R37" s="92">
        <f t="shared" si="1"/>
        <v>0.26666666666666666</v>
      </c>
      <c r="S37" s="93">
        <v>11</v>
      </c>
      <c r="T37" s="152">
        <f t="shared" si="2"/>
        <v>0.36363636363636365</v>
      </c>
      <c r="U37" s="138">
        <v>18</v>
      </c>
      <c r="V37" s="92">
        <f t="shared" si="3"/>
        <v>0.22222222222222221</v>
      </c>
      <c r="W37" s="93">
        <v>8</v>
      </c>
      <c r="X37" s="152">
        <f t="shared" si="4"/>
        <v>0.5</v>
      </c>
      <c r="Y37" s="183"/>
    </row>
    <row r="38" spans="1:25" ht="15.75" thickBot="1" x14ac:dyDescent="0.3">
      <c r="A38" s="183"/>
      <c r="B38" s="478"/>
      <c r="C38" s="457" t="s">
        <v>39</v>
      </c>
      <c r="D38" s="458"/>
      <c r="E38" s="194" t="s">
        <v>6</v>
      </c>
      <c r="F38" s="194">
        <v>1.1000000000000001</v>
      </c>
      <c r="G38" s="194">
        <f>G5/F5*F38</f>
        <v>2.75</v>
      </c>
      <c r="H38" s="214">
        <v>0.7</v>
      </c>
      <c r="I38" s="148">
        <v>3</v>
      </c>
      <c r="J38" s="36">
        <f t="shared" si="5"/>
        <v>0.91666666666666663</v>
      </c>
      <c r="K38" s="148">
        <v>5</v>
      </c>
      <c r="L38" s="36">
        <f t="shared" si="0"/>
        <v>0.55000000000000004</v>
      </c>
      <c r="M38" s="148">
        <v>8</v>
      </c>
      <c r="N38" s="72">
        <f t="shared" si="8"/>
        <v>0.34375</v>
      </c>
      <c r="O38" s="83">
        <v>8</v>
      </c>
      <c r="P38" s="36">
        <f t="shared" si="9"/>
        <v>0.34375</v>
      </c>
      <c r="Q38" s="148">
        <v>9</v>
      </c>
      <c r="R38" s="72">
        <f t="shared" si="1"/>
        <v>0.30555555555555558</v>
      </c>
      <c r="S38" s="83">
        <v>11</v>
      </c>
      <c r="T38" s="36">
        <f t="shared" si="2"/>
        <v>0.25</v>
      </c>
      <c r="U38" s="139">
        <v>8</v>
      </c>
      <c r="V38" s="72">
        <f t="shared" si="3"/>
        <v>0.34375</v>
      </c>
      <c r="W38" s="83">
        <v>11</v>
      </c>
      <c r="X38" s="36">
        <f t="shared" si="4"/>
        <v>0.25</v>
      </c>
      <c r="Y38" s="183"/>
    </row>
    <row r="39" spans="1:25" ht="15.75" thickBot="1" x14ac:dyDescent="0.3">
      <c r="A39" s="183"/>
      <c r="B39" s="478"/>
      <c r="C39" s="471" t="s">
        <v>40</v>
      </c>
      <c r="D39" s="472"/>
      <c r="E39" s="196" t="s">
        <v>4</v>
      </c>
      <c r="F39" s="196">
        <v>80</v>
      </c>
      <c r="G39" s="231">
        <f>G5/F5*F39</f>
        <v>200</v>
      </c>
      <c r="H39" s="232">
        <v>100</v>
      </c>
      <c r="I39" s="233">
        <v>1200</v>
      </c>
      <c r="J39" s="258">
        <f t="shared" si="5"/>
        <v>0.16666666666666666</v>
      </c>
      <c r="K39" s="233">
        <v>1500</v>
      </c>
      <c r="L39" s="258">
        <f t="shared" si="0"/>
        <v>0.13333333333333333</v>
      </c>
      <c r="M39" s="233">
        <v>1600</v>
      </c>
      <c r="N39" s="267">
        <f t="shared" si="8"/>
        <v>0.125</v>
      </c>
      <c r="O39" s="234">
        <v>1900</v>
      </c>
      <c r="P39" s="258">
        <f t="shared" si="9"/>
        <v>0.10526315789473684</v>
      </c>
      <c r="Q39" s="233">
        <v>1600</v>
      </c>
      <c r="R39" s="267">
        <f t="shared" si="1"/>
        <v>0.125</v>
      </c>
      <c r="S39" s="234">
        <v>2200</v>
      </c>
      <c r="T39" s="258">
        <f t="shared" si="2"/>
        <v>9.0909090909090912E-2</v>
      </c>
      <c r="U39" s="235">
        <v>1800</v>
      </c>
      <c r="V39" s="267">
        <f t="shared" si="3"/>
        <v>0.1111111111111111</v>
      </c>
      <c r="W39" s="234">
        <v>2300</v>
      </c>
      <c r="X39" s="258">
        <f t="shared" si="4"/>
        <v>8.6956521739130432E-2</v>
      </c>
      <c r="Y39" s="183"/>
    </row>
    <row r="40" spans="1:25" ht="15.75" thickBot="1" x14ac:dyDescent="0.3">
      <c r="A40" s="183"/>
      <c r="B40" s="478"/>
      <c r="C40" s="457" t="s">
        <v>42</v>
      </c>
      <c r="D40" s="458"/>
      <c r="E40" s="195" t="s">
        <v>4</v>
      </c>
      <c r="F40" s="195">
        <v>109</v>
      </c>
      <c r="G40" s="195">
        <f>G5/F5*F40</f>
        <v>272.5</v>
      </c>
      <c r="H40" s="215">
        <v>64.099999999999994</v>
      </c>
      <c r="I40" s="221">
        <v>340</v>
      </c>
      <c r="J40" s="255">
        <f t="shared" si="5"/>
        <v>0.80147058823529416</v>
      </c>
      <c r="K40" s="221">
        <v>440</v>
      </c>
      <c r="L40" s="255">
        <f t="shared" si="0"/>
        <v>0.61931818181818177</v>
      </c>
      <c r="M40" s="221">
        <v>700</v>
      </c>
      <c r="N40" s="264">
        <f t="shared" si="8"/>
        <v>0.38928571428571429</v>
      </c>
      <c r="O40" s="210">
        <v>700</v>
      </c>
      <c r="P40" s="255">
        <f t="shared" si="9"/>
        <v>0.38928571428571429</v>
      </c>
      <c r="Q40" s="221">
        <v>890</v>
      </c>
      <c r="R40" s="264">
        <f t="shared" si="1"/>
        <v>0.3061797752808989</v>
      </c>
      <c r="S40" s="210">
        <v>890</v>
      </c>
      <c r="T40" s="255">
        <f t="shared" si="2"/>
        <v>0.3061797752808989</v>
      </c>
      <c r="U40" s="218">
        <v>900</v>
      </c>
      <c r="V40" s="264">
        <f t="shared" si="3"/>
        <v>0.30277777777777776</v>
      </c>
      <c r="W40" s="210">
        <v>900</v>
      </c>
      <c r="X40" s="255">
        <f t="shared" si="4"/>
        <v>0.30277777777777776</v>
      </c>
      <c r="Y40" s="183"/>
    </row>
    <row r="41" spans="1:25" ht="15.75" thickBot="1" x14ac:dyDescent="0.3">
      <c r="A41" s="183"/>
      <c r="B41" s="478"/>
      <c r="C41" s="471" t="s">
        <v>41</v>
      </c>
      <c r="D41" s="472"/>
      <c r="E41" s="193" t="s">
        <v>4</v>
      </c>
      <c r="F41" s="193">
        <v>17.7</v>
      </c>
      <c r="G41" s="193">
        <f>G5/F5*F41</f>
        <v>44.25</v>
      </c>
      <c r="H41" s="213">
        <v>13.1</v>
      </c>
      <c r="I41" s="147">
        <v>90</v>
      </c>
      <c r="J41" s="152">
        <f t="shared" si="5"/>
        <v>0.49166666666666664</v>
      </c>
      <c r="K41" s="147">
        <v>90</v>
      </c>
      <c r="L41" s="152">
        <f t="shared" si="0"/>
        <v>0.49166666666666664</v>
      </c>
      <c r="M41" s="147">
        <v>120</v>
      </c>
      <c r="N41" s="92">
        <f t="shared" si="8"/>
        <v>0.36875000000000002</v>
      </c>
      <c r="O41" s="93">
        <v>120</v>
      </c>
      <c r="P41" s="152">
        <f t="shared" si="9"/>
        <v>0.36875000000000002</v>
      </c>
      <c r="Q41" s="147">
        <v>150</v>
      </c>
      <c r="R41" s="92">
        <f t="shared" si="1"/>
        <v>0.29499999999999998</v>
      </c>
      <c r="S41" s="93">
        <v>150</v>
      </c>
      <c r="T41" s="152">
        <f t="shared" si="2"/>
        <v>0.29499999999999998</v>
      </c>
      <c r="U41" s="138">
        <v>150</v>
      </c>
      <c r="V41" s="92">
        <f t="shared" si="3"/>
        <v>0.29499999999999998</v>
      </c>
      <c r="W41" s="93">
        <v>150</v>
      </c>
      <c r="X41" s="152">
        <f t="shared" si="4"/>
        <v>0.29499999999999998</v>
      </c>
      <c r="Y41" s="183"/>
    </row>
    <row r="42" spans="1:25" ht="15.75" thickBot="1" x14ac:dyDescent="0.3">
      <c r="A42" s="183"/>
      <c r="B42" s="478"/>
      <c r="C42" s="457" t="s">
        <v>43</v>
      </c>
      <c r="D42" s="458"/>
      <c r="E42" s="194" t="s">
        <v>4</v>
      </c>
      <c r="F42" s="194">
        <v>4.5</v>
      </c>
      <c r="G42" s="194">
        <f>G5/F5*F42</f>
        <v>11.25</v>
      </c>
      <c r="H42" s="214">
        <v>3.6</v>
      </c>
      <c r="I42" s="148">
        <v>17</v>
      </c>
      <c r="J42" s="36">
        <f t="shared" si="5"/>
        <v>0.66176470588235292</v>
      </c>
      <c r="K42" s="148">
        <v>22</v>
      </c>
      <c r="L42" s="36">
        <f t="shared" si="0"/>
        <v>0.51136363636363635</v>
      </c>
      <c r="M42" s="148">
        <v>34</v>
      </c>
      <c r="N42" s="72">
        <f t="shared" si="8"/>
        <v>0.33088235294117646</v>
      </c>
      <c r="O42" s="83">
        <v>34</v>
      </c>
      <c r="P42" s="36">
        <f t="shared" si="9"/>
        <v>0.33088235294117646</v>
      </c>
      <c r="Q42" s="148">
        <v>43</v>
      </c>
      <c r="R42" s="72">
        <f t="shared" si="1"/>
        <v>0.26162790697674421</v>
      </c>
      <c r="S42" s="83">
        <v>43</v>
      </c>
      <c r="T42" s="36">
        <f t="shared" si="2"/>
        <v>0.26162790697674421</v>
      </c>
      <c r="U42" s="139">
        <v>45</v>
      </c>
      <c r="V42" s="72">
        <f t="shared" si="3"/>
        <v>0.25</v>
      </c>
      <c r="W42" s="83">
        <v>45</v>
      </c>
      <c r="X42" s="36">
        <f t="shared" si="4"/>
        <v>0.25</v>
      </c>
      <c r="Y42" s="183"/>
    </row>
    <row r="43" spans="1:25" ht="15.75" thickBot="1" x14ac:dyDescent="0.3">
      <c r="A43" s="183"/>
      <c r="B43" s="478"/>
      <c r="C43" s="471" t="s">
        <v>44</v>
      </c>
      <c r="D43" s="472"/>
      <c r="E43" s="193" t="s">
        <v>4</v>
      </c>
      <c r="F43" s="193">
        <v>3.7</v>
      </c>
      <c r="G43" s="192">
        <f>G5/F5*F43</f>
        <v>9.25</v>
      </c>
      <c r="H43" s="246">
        <v>2.2000000000000002</v>
      </c>
      <c r="I43" s="247">
        <v>11</v>
      </c>
      <c r="J43" s="262">
        <f t="shared" si="5"/>
        <v>0.84090909090909094</v>
      </c>
      <c r="K43" s="247">
        <v>15</v>
      </c>
      <c r="L43" s="262">
        <f t="shared" si="0"/>
        <v>0.6166666666666667</v>
      </c>
      <c r="M43" s="247">
        <v>21</v>
      </c>
      <c r="N43" s="271">
        <f t="shared" si="8"/>
        <v>0.44047619047619047</v>
      </c>
      <c r="O43" s="248">
        <v>25</v>
      </c>
      <c r="P43" s="262">
        <f t="shared" si="9"/>
        <v>0.37</v>
      </c>
      <c r="Q43" s="247">
        <v>24</v>
      </c>
      <c r="R43" s="271">
        <f t="shared" si="1"/>
        <v>0.38541666666666669</v>
      </c>
      <c r="S43" s="248">
        <v>35</v>
      </c>
      <c r="T43" s="262">
        <f t="shared" si="2"/>
        <v>0.26428571428571429</v>
      </c>
      <c r="U43" s="249">
        <v>25</v>
      </c>
      <c r="V43" s="271">
        <f t="shared" si="3"/>
        <v>0.37</v>
      </c>
      <c r="W43" s="248">
        <v>35</v>
      </c>
      <c r="X43" s="262">
        <f t="shared" si="4"/>
        <v>0.26428571428571429</v>
      </c>
      <c r="Y43" s="183"/>
    </row>
    <row r="44" spans="1:25" ht="15.75" thickBot="1" x14ac:dyDescent="0.3">
      <c r="A44" s="183"/>
      <c r="B44" s="478"/>
      <c r="C44" s="457" t="s">
        <v>45</v>
      </c>
      <c r="D44" s="458"/>
      <c r="E44" s="194" t="s">
        <v>4</v>
      </c>
      <c r="F44" s="194">
        <v>2.7</v>
      </c>
      <c r="G44" s="194">
        <f>G5/F5*F44</f>
        <v>6.75</v>
      </c>
      <c r="H44" s="214">
        <v>4.4000000000000004</v>
      </c>
      <c r="I44" s="148">
        <v>20</v>
      </c>
      <c r="J44" s="36">
        <f t="shared" si="5"/>
        <v>0.33750000000000002</v>
      </c>
      <c r="K44" s="148">
        <v>30</v>
      </c>
      <c r="L44" s="36">
        <f t="shared" si="0"/>
        <v>0.22500000000000001</v>
      </c>
      <c r="M44" s="148">
        <v>40</v>
      </c>
      <c r="N44" s="72">
        <f t="shared" si="8"/>
        <v>0.16875000000000001</v>
      </c>
      <c r="O44" s="83">
        <v>40</v>
      </c>
      <c r="P44" s="36">
        <f t="shared" si="9"/>
        <v>0.16875000000000001</v>
      </c>
      <c r="Q44" s="148">
        <v>55</v>
      </c>
      <c r="R44" s="72">
        <f t="shared" si="1"/>
        <v>0.12272727272727273</v>
      </c>
      <c r="S44" s="83">
        <v>55</v>
      </c>
      <c r="T44" s="36">
        <f t="shared" si="2"/>
        <v>0.12272727272727273</v>
      </c>
      <c r="U44" s="139">
        <v>55</v>
      </c>
      <c r="V44" s="72">
        <f t="shared" si="3"/>
        <v>0.12272727272727273</v>
      </c>
      <c r="W44" s="83">
        <v>55</v>
      </c>
      <c r="X44" s="36">
        <f t="shared" si="4"/>
        <v>0.12272727272727273</v>
      </c>
      <c r="Y44" s="183"/>
    </row>
    <row r="45" spans="1:25" ht="15.75" thickBot="1" x14ac:dyDescent="0.3">
      <c r="A45" s="183"/>
      <c r="B45" s="478"/>
      <c r="C45" s="471" t="s">
        <v>46</v>
      </c>
      <c r="D45" s="472"/>
      <c r="E45" s="193" t="s">
        <v>6</v>
      </c>
      <c r="F45" s="193">
        <v>41</v>
      </c>
      <c r="G45" s="192">
        <f>G5/F5*F45</f>
        <v>102.5</v>
      </c>
      <c r="H45" s="246">
        <v>45</v>
      </c>
      <c r="I45" s="247">
        <v>800</v>
      </c>
      <c r="J45" s="262">
        <f t="shared" si="5"/>
        <v>0.12812499999999999</v>
      </c>
      <c r="K45" s="247">
        <v>1000</v>
      </c>
      <c r="L45" s="262">
        <f t="shared" si="0"/>
        <v>0.10249999999999999</v>
      </c>
      <c r="M45" s="247">
        <v>1200</v>
      </c>
      <c r="N45" s="271">
        <f t="shared" si="8"/>
        <v>8.5416666666666669E-2</v>
      </c>
      <c r="O45" s="248">
        <v>1200</v>
      </c>
      <c r="P45" s="262">
        <f t="shared" si="9"/>
        <v>8.5416666666666669E-2</v>
      </c>
      <c r="Q45" s="247">
        <v>1500</v>
      </c>
      <c r="R45" s="271">
        <f t="shared" si="1"/>
        <v>6.8333333333333329E-2</v>
      </c>
      <c r="S45" s="248">
        <v>1500</v>
      </c>
      <c r="T45" s="262">
        <f t="shared" si="2"/>
        <v>6.8333333333333329E-2</v>
      </c>
      <c r="U45" s="249">
        <v>1500</v>
      </c>
      <c r="V45" s="271">
        <f t="shared" si="3"/>
        <v>6.8333333333333329E-2</v>
      </c>
      <c r="W45" s="248">
        <v>1500</v>
      </c>
      <c r="X45" s="262">
        <f t="shared" si="4"/>
        <v>6.8333333333333329E-2</v>
      </c>
      <c r="Y45" s="183"/>
    </row>
    <row r="46" spans="1:25" ht="15.75" thickBot="1" x14ac:dyDescent="0.3">
      <c r="A46" s="183"/>
      <c r="B46" s="478"/>
      <c r="C46" s="457" t="s">
        <v>47</v>
      </c>
      <c r="D46" s="458"/>
      <c r="E46" s="194" t="s">
        <v>6</v>
      </c>
      <c r="F46" s="194">
        <v>129</v>
      </c>
      <c r="G46" s="191">
        <f>G5/F5*F46</f>
        <v>322.5</v>
      </c>
      <c r="H46" s="227">
        <v>129.69999999999999</v>
      </c>
      <c r="I46" s="228">
        <v>2000</v>
      </c>
      <c r="J46" s="256">
        <f t="shared" si="5"/>
        <v>0.16125</v>
      </c>
      <c r="K46" s="228">
        <v>2300</v>
      </c>
      <c r="L46" s="256">
        <f t="shared" si="0"/>
        <v>0.14021739130434782</v>
      </c>
      <c r="M46" s="228">
        <v>2500</v>
      </c>
      <c r="N46" s="265">
        <f t="shared" si="8"/>
        <v>0.129</v>
      </c>
      <c r="O46" s="229">
        <v>2500</v>
      </c>
      <c r="P46" s="256">
        <f t="shared" si="9"/>
        <v>0.129</v>
      </c>
      <c r="Q46" s="228">
        <v>3000</v>
      </c>
      <c r="R46" s="265">
        <f t="shared" si="1"/>
        <v>0.1075</v>
      </c>
      <c r="S46" s="229">
        <v>3000</v>
      </c>
      <c r="T46" s="256">
        <f t="shared" si="2"/>
        <v>0.1075</v>
      </c>
      <c r="U46" s="230">
        <v>3400</v>
      </c>
      <c r="V46" s="265">
        <f t="shared" si="3"/>
        <v>9.4852941176470584E-2</v>
      </c>
      <c r="W46" s="229">
        <v>3400</v>
      </c>
      <c r="X46" s="256">
        <f t="shared" si="4"/>
        <v>9.4852941176470584E-2</v>
      </c>
      <c r="Y46" s="183"/>
    </row>
    <row r="47" spans="1:25" ht="15.75" thickBot="1" x14ac:dyDescent="0.3">
      <c r="A47" s="183"/>
      <c r="B47" s="478"/>
      <c r="C47" s="479" t="s">
        <v>48</v>
      </c>
      <c r="D47" s="480"/>
      <c r="E47" s="201" t="s">
        <v>6</v>
      </c>
      <c r="F47" s="201">
        <v>62.9</v>
      </c>
      <c r="G47" s="250">
        <f>G5/F5*F47</f>
        <v>157.25</v>
      </c>
      <c r="H47" s="251">
        <v>105.4</v>
      </c>
      <c r="I47" s="252">
        <v>1500</v>
      </c>
      <c r="J47" s="263">
        <f t="shared" si="5"/>
        <v>0.10483333333333333</v>
      </c>
      <c r="K47" s="252">
        <v>1900</v>
      </c>
      <c r="L47" s="263">
        <f>G47/K47</f>
        <v>8.2763157894736844E-2</v>
      </c>
      <c r="M47" s="252">
        <v>2300</v>
      </c>
      <c r="N47" s="272">
        <f t="shared" si="8"/>
        <v>6.8369565217391307E-2</v>
      </c>
      <c r="O47" s="253">
        <v>2300</v>
      </c>
      <c r="P47" s="263">
        <f t="shared" si="9"/>
        <v>6.8369565217391307E-2</v>
      </c>
      <c r="Q47" s="252">
        <v>2300</v>
      </c>
      <c r="R47" s="272">
        <f t="shared" si="1"/>
        <v>6.8369565217391307E-2</v>
      </c>
      <c r="S47" s="253">
        <v>2300</v>
      </c>
      <c r="T47" s="263">
        <f t="shared" si="2"/>
        <v>6.8369565217391307E-2</v>
      </c>
      <c r="U47" s="254">
        <v>2300</v>
      </c>
      <c r="V47" s="272">
        <f t="shared" si="3"/>
        <v>6.8369565217391307E-2</v>
      </c>
      <c r="W47" s="253">
        <v>2300</v>
      </c>
      <c r="X47" s="263">
        <f t="shared" si="4"/>
        <v>6.8369565217391307E-2</v>
      </c>
      <c r="Y47" s="183"/>
    </row>
    <row r="48" spans="1:25" x14ac:dyDescent="0.25">
      <c r="A48" s="183"/>
      <c r="B48" s="52"/>
      <c r="C48" s="26" t="s">
        <v>30</v>
      </c>
      <c r="D48" s="16"/>
      <c r="E48" s="279"/>
      <c r="F48" s="53"/>
      <c r="G48" s="53"/>
      <c r="H48" s="53"/>
      <c r="I48" s="53"/>
      <c r="J48" s="280"/>
      <c r="K48" s="53"/>
      <c r="L48" s="280"/>
      <c r="M48" s="280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183"/>
    </row>
    <row r="49" spans="1:25" x14ac:dyDescent="0.25">
      <c r="A49" s="183"/>
      <c r="B49" s="52"/>
      <c r="C49" s="281" t="s">
        <v>101</v>
      </c>
      <c r="D49" s="53"/>
      <c r="E49" s="279"/>
      <c r="F49" s="53"/>
      <c r="G49" s="53"/>
      <c r="H49" s="53"/>
      <c r="I49" s="53"/>
      <c r="J49" s="280"/>
      <c r="K49" s="53"/>
      <c r="L49" s="280"/>
      <c r="M49" s="280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183"/>
    </row>
    <row r="50" spans="1:25" ht="19.5" customHeight="1" x14ac:dyDescent="0.25">
      <c r="A50" s="183"/>
      <c r="B50" s="183"/>
      <c r="C50" s="183"/>
      <c r="D50" s="183"/>
      <c r="E50" s="183"/>
      <c r="F50" s="182"/>
      <c r="G50" s="182"/>
      <c r="H50" s="183"/>
      <c r="I50" s="183"/>
      <c r="J50" s="301"/>
      <c r="K50" s="302"/>
      <c r="L50" s="301"/>
      <c r="M50" s="301"/>
      <c r="N50" s="302"/>
      <c r="O50" s="302"/>
      <c r="P50" s="302"/>
      <c r="Q50" s="302"/>
      <c r="R50" s="302"/>
      <c r="S50" s="302"/>
      <c r="T50" s="302"/>
      <c r="U50" s="302"/>
      <c r="V50" s="302"/>
      <c r="W50" s="302"/>
      <c r="X50" s="302"/>
      <c r="Y50" s="302"/>
    </row>
    <row r="51" spans="1:25" x14ac:dyDescent="0.25">
      <c r="K51" s="298"/>
      <c r="L51" s="299"/>
      <c r="M51" s="300"/>
      <c r="N51" s="298"/>
      <c r="O51" s="298"/>
      <c r="P51" s="298"/>
    </row>
    <row r="52" spans="1:25" x14ac:dyDescent="0.25">
      <c r="K52" s="295"/>
      <c r="L52" s="296"/>
      <c r="M52" s="297"/>
      <c r="N52" s="295"/>
      <c r="O52" s="295"/>
      <c r="P52" s="295"/>
    </row>
    <row r="53" spans="1:25" x14ac:dyDescent="0.25">
      <c r="K53" s="295"/>
      <c r="L53" s="296"/>
      <c r="M53" s="297"/>
      <c r="N53" s="295"/>
      <c r="O53" s="295"/>
      <c r="P53" s="295"/>
    </row>
    <row r="54" spans="1:25" x14ac:dyDescent="0.25">
      <c r="K54" s="295"/>
      <c r="L54" s="296"/>
      <c r="M54" s="297"/>
      <c r="N54" s="295"/>
      <c r="O54" s="295"/>
      <c r="P54" s="295"/>
    </row>
    <row r="55" spans="1:25" x14ac:dyDescent="0.25">
      <c r="K55" s="295"/>
      <c r="L55" s="296"/>
      <c r="M55" s="297"/>
      <c r="N55" s="295"/>
      <c r="O55" s="295"/>
      <c r="P55" s="295"/>
    </row>
    <row r="56" spans="1:25" x14ac:dyDescent="0.25">
      <c r="K56" s="295"/>
      <c r="L56" s="296"/>
      <c r="M56" s="297"/>
      <c r="N56" s="295"/>
      <c r="O56" s="295"/>
      <c r="P56" s="295"/>
    </row>
    <row r="57" spans="1:25" x14ac:dyDescent="0.25">
      <c r="K57" s="295"/>
      <c r="L57" s="296"/>
      <c r="M57" s="297"/>
      <c r="N57" s="295"/>
      <c r="O57" s="295"/>
      <c r="P57" s="295"/>
    </row>
    <row r="58" spans="1:25" x14ac:dyDescent="0.25">
      <c r="K58" s="295"/>
      <c r="L58" s="296"/>
      <c r="M58" s="297"/>
      <c r="N58" s="295"/>
      <c r="O58" s="295"/>
      <c r="P58" s="295"/>
    </row>
    <row r="59" spans="1:25" x14ac:dyDescent="0.25">
      <c r="K59" s="295"/>
      <c r="L59" s="296"/>
      <c r="M59" s="297"/>
      <c r="N59" s="295"/>
      <c r="O59" s="295"/>
      <c r="P59" s="295"/>
    </row>
    <row r="60" spans="1:25" x14ac:dyDescent="0.25">
      <c r="K60" s="295"/>
      <c r="L60" s="296"/>
      <c r="M60" s="297"/>
      <c r="N60" s="295"/>
      <c r="O60" s="295"/>
      <c r="P60" s="295"/>
    </row>
    <row r="61" spans="1:25" x14ac:dyDescent="0.25">
      <c r="K61" s="295"/>
      <c r="L61" s="296"/>
      <c r="M61" s="297"/>
      <c r="N61" s="295"/>
      <c r="O61" s="295"/>
      <c r="P61" s="295"/>
    </row>
    <row r="62" spans="1:25" x14ac:dyDescent="0.25">
      <c r="K62" s="295"/>
      <c r="L62" s="296"/>
      <c r="M62" s="297"/>
      <c r="N62" s="295"/>
      <c r="O62" s="295"/>
      <c r="P62" s="295"/>
    </row>
    <row r="63" spans="1:25" x14ac:dyDescent="0.25">
      <c r="K63" s="295"/>
      <c r="L63" s="296"/>
      <c r="M63" s="297"/>
      <c r="N63" s="295"/>
      <c r="O63" s="295"/>
      <c r="P63" s="295"/>
    </row>
    <row r="64" spans="1:25" x14ac:dyDescent="0.25">
      <c r="K64" s="295"/>
      <c r="L64" s="296"/>
      <c r="M64" s="297"/>
      <c r="N64" s="295"/>
      <c r="O64" s="295"/>
      <c r="P64" s="295"/>
    </row>
    <row r="65" spans="11:16" x14ac:dyDescent="0.25">
      <c r="K65" s="295"/>
      <c r="L65" s="296"/>
      <c r="M65" s="297"/>
      <c r="N65" s="295"/>
      <c r="O65" s="295"/>
      <c r="P65" s="295"/>
    </row>
    <row r="66" spans="11:16" x14ac:dyDescent="0.25">
      <c r="L66" s="186"/>
      <c r="M66" s="187"/>
      <c r="N66" s="52"/>
      <c r="O66" s="52"/>
      <c r="P66" s="52"/>
    </row>
    <row r="67" spans="11:16" x14ac:dyDescent="0.25">
      <c r="L67" s="186"/>
      <c r="M67" s="187"/>
      <c r="N67" s="52"/>
      <c r="O67" s="52"/>
      <c r="P67" s="52"/>
    </row>
    <row r="68" spans="11:16" x14ac:dyDescent="0.25">
      <c r="L68" s="186"/>
      <c r="M68" s="187"/>
      <c r="N68" s="52"/>
      <c r="O68" s="52"/>
      <c r="P68" s="52"/>
    </row>
    <row r="69" spans="11:16" x14ac:dyDescent="0.25">
      <c r="L69" s="186"/>
      <c r="M69" s="187"/>
      <c r="N69" s="52"/>
      <c r="O69" s="52"/>
      <c r="P69" s="52"/>
    </row>
    <row r="70" spans="11:16" x14ac:dyDescent="0.25">
      <c r="L70" s="186"/>
      <c r="M70" s="187"/>
      <c r="N70" s="52"/>
      <c r="O70" s="52"/>
      <c r="P70" s="52"/>
    </row>
    <row r="71" spans="11:16" x14ac:dyDescent="0.25">
      <c r="L71" s="186"/>
      <c r="M71" s="187"/>
      <c r="N71" s="52"/>
      <c r="O71" s="52"/>
      <c r="P71" s="52"/>
    </row>
    <row r="72" spans="11:16" x14ac:dyDescent="0.25">
      <c r="L72" s="186"/>
      <c r="M72" s="187"/>
      <c r="N72" s="52"/>
      <c r="O72" s="52"/>
      <c r="P72" s="52"/>
    </row>
    <row r="73" spans="11:16" x14ac:dyDescent="0.25">
      <c r="L73" s="186"/>
      <c r="M73" s="187"/>
      <c r="N73" s="52"/>
      <c r="O73" s="52"/>
      <c r="P73" s="52"/>
    </row>
    <row r="74" spans="11:16" x14ac:dyDescent="0.25">
      <c r="L74" s="186"/>
      <c r="M74" s="187"/>
      <c r="N74" s="52"/>
      <c r="O74" s="52"/>
      <c r="P74" s="52"/>
    </row>
    <row r="75" spans="11:16" x14ac:dyDescent="0.25">
      <c r="L75" s="186"/>
      <c r="M75" s="187"/>
      <c r="N75" s="52"/>
      <c r="O75" s="52"/>
      <c r="P75" s="52"/>
    </row>
    <row r="76" spans="11:16" x14ac:dyDescent="0.25">
      <c r="L76" s="186"/>
      <c r="M76" s="187"/>
      <c r="N76" s="52"/>
      <c r="O76" s="52"/>
      <c r="P76" s="52"/>
    </row>
    <row r="77" spans="11:16" x14ac:dyDescent="0.25">
      <c r="L77" s="186"/>
      <c r="M77" s="187"/>
      <c r="N77" s="52"/>
      <c r="O77" s="52"/>
      <c r="P77" s="52"/>
    </row>
    <row r="78" spans="11:16" x14ac:dyDescent="0.25">
      <c r="L78" s="186"/>
      <c r="M78" s="187"/>
      <c r="N78" s="52"/>
      <c r="O78" s="52"/>
      <c r="P78" s="52"/>
    </row>
    <row r="79" spans="11:16" x14ac:dyDescent="0.25">
      <c r="L79" s="186"/>
      <c r="M79" s="187"/>
      <c r="N79" s="52"/>
      <c r="O79" s="52"/>
      <c r="P79" s="52"/>
    </row>
    <row r="80" spans="11:16" x14ac:dyDescent="0.25">
      <c r="L80" s="186"/>
      <c r="M80" s="187"/>
      <c r="N80" s="52"/>
      <c r="O80" s="52"/>
      <c r="P80" s="52"/>
    </row>
    <row r="81" spans="12:16" x14ac:dyDescent="0.25">
      <c r="L81" s="186"/>
      <c r="M81" s="187"/>
      <c r="N81" s="52"/>
      <c r="O81" s="52"/>
      <c r="P81" s="52"/>
    </row>
    <row r="82" spans="12:16" x14ac:dyDescent="0.25">
      <c r="L82" s="186"/>
      <c r="M82" s="187"/>
      <c r="N82" s="52"/>
      <c r="O82" s="52"/>
      <c r="P82" s="52"/>
    </row>
    <row r="83" spans="12:16" x14ac:dyDescent="0.25">
      <c r="L83" s="186"/>
      <c r="M83" s="187"/>
      <c r="N83" s="52"/>
      <c r="O83" s="52"/>
      <c r="P83" s="52"/>
    </row>
    <row r="84" spans="12:16" x14ac:dyDescent="0.25">
      <c r="L84" s="186"/>
      <c r="M84" s="187"/>
      <c r="N84" s="52"/>
      <c r="O84" s="52"/>
      <c r="P84" s="52"/>
    </row>
    <row r="85" spans="12:16" x14ac:dyDescent="0.25">
      <c r="L85" s="186"/>
      <c r="M85" s="187"/>
      <c r="N85" s="52"/>
      <c r="O85" s="52"/>
      <c r="P85" s="52"/>
    </row>
    <row r="86" spans="12:16" x14ac:dyDescent="0.25">
      <c r="L86" s="186"/>
      <c r="M86" s="187"/>
      <c r="N86" s="52"/>
      <c r="O86" s="52"/>
      <c r="P86" s="52"/>
    </row>
    <row r="87" spans="12:16" x14ac:dyDescent="0.25">
      <c r="L87" s="186"/>
      <c r="M87" s="187"/>
      <c r="N87" s="52"/>
      <c r="O87" s="52"/>
      <c r="P87" s="52"/>
    </row>
    <row r="88" spans="12:16" x14ac:dyDescent="0.25">
      <c r="L88" s="186"/>
      <c r="M88" s="187"/>
      <c r="N88" s="52"/>
      <c r="O88" s="52"/>
      <c r="P88" s="52"/>
    </row>
    <row r="89" spans="12:16" x14ac:dyDescent="0.25">
      <c r="L89" s="186"/>
      <c r="M89" s="187"/>
      <c r="N89" s="52"/>
      <c r="O89" s="52"/>
      <c r="P89" s="52"/>
    </row>
    <row r="90" spans="12:16" x14ac:dyDescent="0.25">
      <c r="L90" s="186"/>
      <c r="M90" s="187"/>
      <c r="N90" s="52"/>
      <c r="O90" s="52"/>
      <c r="P90" s="52"/>
    </row>
    <row r="91" spans="12:16" x14ac:dyDescent="0.25">
      <c r="L91" s="186"/>
      <c r="M91" s="187"/>
      <c r="N91" s="52"/>
      <c r="O91" s="52"/>
      <c r="P91" s="52"/>
    </row>
    <row r="92" spans="12:16" x14ac:dyDescent="0.25">
      <c r="L92" s="186"/>
      <c r="M92" s="187"/>
      <c r="N92" s="52"/>
      <c r="O92" s="52"/>
      <c r="P92" s="52"/>
    </row>
    <row r="93" spans="12:16" x14ac:dyDescent="0.25">
      <c r="L93" s="186"/>
      <c r="M93" s="187"/>
      <c r="N93" s="52"/>
      <c r="O93" s="52"/>
      <c r="P93" s="52"/>
    </row>
    <row r="94" spans="12:16" x14ac:dyDescent="0.25">
      <c r="L94" s="186"/>
      <c r="M94" s="187"/>
      <c r="N94" s="52"/>
      <c r="O94" s="52"/>
      <c r="P94" s="52"/>
    </row>
    <row r="95" spans="12:16" x14ac:dyDescent="0.25">
      <c r="L95" s="186"/>
      <c r="M95" s="187"/>
      <c r="N95" s="52"/>
      <c r="O95" s="52"/>
      <c r="P95" s="52"/>
    </row>
    <row r="96" spans="12:16" x14ac:dyDescent="0.25">
      <c r="L96" s="186"/>
      <c r="M96" s="187"/>
      <c r="N96" s="52"/>
      <c r="O96" s="52"/>
      <c r="P96" s="52"/>
    </row>
    <row r="97" spans="12:16" x14ac:dyDescent="0.25">
      <c r="L97" s="186"/>
      <c r="M97" s="187"/>
      <c r="N97" s="52"/>
      <c r="O97" s="52"/>
      <c r="P97" s="52"/>
    </row>
    <row r="98" spans="12:16" x14ac:dyDescent="0.25">
      <c r="M98" s="187"/>
    </row>
    <row r="99" spans="12:16" x14ac:dyDescent="0.25">
      <c r="M99" s="187"/>
    </row>
    <row r="100" spans="12:16" x14ac:dyDescent="0.25">
      <c r="M100" s="187"/>
    </row>
    <row r="101" spans="12:16" x14ac:dyDescent="0.25">
      <c r="M101" s="187"/>
    </row>
    <row r="102" spans="12:16" x14ac:dyDescent="0.25">
      <c r="M102" s="187"/>
    </row>
    <row r="103" spans="12:16" x14ac:dyDescent="0.25">
      <c r="M103" s="187"/>
    </row>
    <row r="104" spans="12:16" x14ac:dyDescent="0.25">
      <c r="M104" s="187"/>
    </row>
    <row r="105" spans="12:16" x14ac:dyDescent="0.25">
      <c r="M105" s="187"/>
    </row>
    <row r="106" spans="12:16" x14ac:dyDescent="0.25">
      <c r="M106" s="187"/>
    </row>
    <row r="107" spans="12:16" x14ac:dyDescent="0.25">
      <c r="M107" s="187"/>
    </row>
    <row r="108" spans="12:16" x14ac:dyDescent="0.25">
      <c r="M108" s="187"/>
    </row>
    <row r="109" spans="12:16" x14ac:dyDescent="0.25">
      <c r="M109" s="187"/>
    </row>
    <row r="110" spans="12:16" x14ac:dyDescent="0.25">
      <c r="M110" s="187"/>
    </row>
    <row r="111" spans="12:16" x14ac:dyDescent="0.25">
      <c r="M111" s="187"/>
    </row>
    <row r="112" spans="12:16" x14ac:dyDescent="0.25">
      <c r="M112" s="187"/>
    </row>
    <row r="113" spans="13:13" x14ac:dyDescent="0.25">
      <c r="M113" s="187"/>
    </row>
    <row r="114" spans="13:13" x14ac:dyDescent="0.25">
      <c r="M114" s="187"/>
    </row>
    <row r="115" spans="13:13" x14ac:dyDescent="0.25">
      <c r="M115" s="187"/>
    </row>
    <row r="116" spans="13:13" x14ac:dyDescent="0.25">
      <c r="M116" s="187"/>
    </row>
    <row r="117" spans="13:13" x14ac:dyDescent="0.25">
      <c r="M117" s="187"/>
    </row>
    <row r="118" spans="13:13" x14ac:dyDescent="0.25">
      <c r="M118" s="187"/>
    </row>
    <row r="119" spans="13:13" x14ac:dyDescent="0.25">
      <c r="M119" s="187"/>
    </row>
    <row r="120" spans="13:13" x14ac:dyDescent="0.25">
      <c r="M120" s="187"/>
    </row>
    <row r="121" spans="13:13" x14ac:dyDescent="0.25">
      <c r="M121" s="187"/>
    </row>
    <row r="122" spans="13:13" x14ac:dyDescent="0.25">
      <c r="M122" s="187"/>
    </row>
    <row r="123" spans="13:13" x14ac:dyDescent="0.25">
      <c r="M123" s="187"/>
    </row>
    <row r="124" spans="13:13" x14ac:dyDescent="0.25">
      <c r="M124" s="187"/>
    </row>
    <row r="125" spans="13:13" x14ac:dyDescent="0.25">
      <c r="M125" s="187"/>
    </row>
    <row r="126" spans="13:13" x14ac:dyDescent="0.25">
      <c r="M126" s="187"/>
    </row>
    <row r="127" spans="13:13" x14ac:dyDescent="0.25">
      <c r="M127" s="187"/>
    </row>
    <row r="128" spans="13:13" x14ac:dyDescent="0.25">
      <c r="M128" s="187"/>
    </row>
    <row r="129" spans="13:13" x14ac:dyDescent="0.25">
      <c r="M129" s="187"/>
    </row>
    <row r="130" spans="13:13" x14ac:dyDescent="0.25">
      <c r="M130" s="187"/>
    </row>
    <row r="131" spans="13:13" x14ac:dyDescent="0.25">
      <c r="M131" s="187"/>
    </row>
    <row r="132" spans="13:13" x14ac:dyDescent="0.25">
      <c r="M132" s="187"/>
    </row>
    <row r="133" spans="13:13" x14ac:dyDescent="0.25">
      <c r="M133" s="187"/>
    </row>
    <row r="134" spans="13:13" x14ac:dyDescent="0.25">
      <c r="M134" s="187"/>
    </row>
    <row r="135" spans="13:13" x14ac:dyDescent="0.25">
      <c r="M135" s="187"/>
    </row>
    <row r="136" spans="13:13" x14ac:dyDescent="0.25">
      <c r="M136" s="187"/>
    </row>
    <row r="137" spans="13:13" x14ac:dyDescent="0.25">
      <c r="M137" s="187"/>
    </row>
    <row r="138" spans="13:13" x14ac:dyDescent="0.25">
      <c r="M138" s="187"/>
    </row>
    <row r="139" spans="13:13" x14ac:dyDescent="0.25">
      <c r="M139" s="187"/>
    </row>
    <row r="140" spans="13:13" x14ac:dyDescent="0.25">
      <c r="M140" s="187"/>
    </row>
    <row r="141" spans="13:13" x14ac:dyDescent="0.25">
      <c r="M141" s="187"/>
    </row>
    <row r="142" spans="13:13" x14ac:dyDescent="0.25">
      <c r="M142" s="187"/>
    </row>
    <row r="143" spans="13:13" x14ac:dyDescent="0.25">
      <c r="M143" s="187"/>
    </row>
    <row r="144" spans="13:13" x14ac:dyDescent="0.25">
      <c r="M144" s="187"/>
    </row>
    <row r="145" spans="13:13" x14ac:dyDescent="0.25">
      <c r="M145" s="187"/>
    </row>
    <row r="146" spans="13:13" x14ac:dyDescent="0.25">
      <c r="M146" s="187"/>
    </row>
    <row r="147" spans="13:13" x14ac:dyDescent="0.25">
      <c r="M147" s="187"/>
    </row>
    <row r="148" spans="13:13" x14ac:dyDescent="0.25">
      <c r="M148" s="187"/>
    </row>
    <row r="149" spans="13:13" x14ac:dyDescent="0.25">
      <c r="M149" s="187"/>
    </row>
    <row r="150" spans="13:13" x14ac:dyDescent="0.25">
      <c r="M150" s="187"/>
    </row>
    <row r="151" spans="13:13" x14ac:dyDescent="0.25">
      <c r="M151" s="187"/>
    </row>
    <row r="152" spans="13:13" x14ac:dyDescent="0.25">
      <c r="M152" s="187"/>
    </row>
    <row r="153" spans="13:13" x14ac:dyDescent="0.25">
      <c r="M153" s="187"/>
    </row>
    <row r="154" spans="13:13" x14ac:dyDescent="0.25">
      <c r="M154" s="187"/>
    </row>
    <row r="155" spans="13:13" x14ac:dyDescent="0.25">
      <c r="M155" s="187"/>
    </row>
    <row r="156" spans="13:13" x14ac:dyDescent="0.25">
      <c r="M156" s="187"/>
    </row>
    <row r="157" spans="13:13" x14ac:dyDescent="0.25">
      <c r="M157" s="187"/>
    </row>
    <row r="158" spans="13:13" x14ac:dyDescent="0.25">
      <c r="M158" s="187"/>
    </row>
    <row r="159" spans="13:13" x14ac:dyDescent="0.25">
      <c r="M159" s="187"/>
    </row>
    <row r="160" spans="13:13" x14ac:dyDescent="0.25">
      <c r="M160" s="187"/>
    </row>
    <row r="161" spans="13:13" x14ac:dyDescent="0.25">
      <c r="M161" s="187"/>
    </row>
    <row r="162" spans="13:13" x14ac:dyDescent="0.25">
      <c r="M162" s="187"/>
    </row>
    <row r="163" spans="13:13" x14ac:dyDescent="0.25">
      <c r="M163" s="187"/>
    </row>
    <row r="164" spans="13:13" x14ac:dyDescent="0.25">
      <c r="M164" s="187"/>
    </row>
    <row r="165" spans="13:13" x14ac:dyDescent="0.25">
      <c r="M165" s="187"/>
    </row>
    <row r="166" spans="13:13" x14ac:dyDescent="0.25">
      <c r="M166" s="187"/>
    </row>
  </sheetData>
  <sheetProtection algorithmName="SHA-512" hashValue="0t/ZD9DUVfiBbmxxQtjoaynUQtSiUdtyt+t6hwxkx5InDSduMED8iU9ClH9mbFmuEC892y3qCotT5/BemZgmTw==" saltValue="YqC4976eWxdU2/MV83+osw==" spinCount="100000" sheet="1" objects="1" scenarios="1"/>
  <mergeCells count="50">
    <mergeCell ref="C41:D41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26:D26"/>
    <mergeCell ref="C27:D27"/>
    <mergeCell ref="B2:X2"/>
    <mergeCell ref="K4:K5"/>
    <mergeCell ref="L4:L5"/>
    <mergeCell ref="C4:G4"/>
    <mergeCell ref="B19:B33"/>
    <mergeCell ref="Q5:R5"/>
    <mergeCell ref="S5:T5"/>
    <mergeCell ref="B34:B47"/>
    <mergeCell ref="C47:D47"/>
    <mergeCell ref="C19:D19"/>
    <mergeCell ref="C20:D20"/>
    <mergeCell ref="C21:D21"/>
    <mergeCell ref="C28:D28"/>
    <mergeCell ref="C29:D29"/>
    <mergeCell ref="C30:D30"/>
    <mergeCell ref="C25:D25"/>
    <mergeCell ref="C46:D46"/>
    <mergeCell ref="C44:D44"/>
    <mergeCell ref="C45:D45"/>
    <mergeCell ref="C42:D42"/>
    <mergeCell ref="C43:D43"/>
    <mergeCell ref="C24:D24"/>
    <mergeCell ref="U3:X3"/>
    <mergeCell ref="C3:E3"/>
    <mergeCell ref="I3:J3"/>
    <mergeCell ref="K3:L3"/>
    <mergeCell ref="M3:P3"/>
    <mergeCell ref="Q3:T3"/>
    <mergeCell ref="I4:I5"/>
    <mergeCell ref="J4:J5"/>
    <mergeCell ref="C8:D8"/>
    <mergeCell ref="C22:D22"/>
    <mergeCell ref="C23:D23"/>
    <mergeCell ref="W5:X5"/>
    <mergeCell ref="U5:V5"/>
    <mergeCell ref="M5:N5"/>
    <mergeCell ref="O5:P5"/>
  </mergeCells>
  <phoneticPr fontId="15" type="noConversion"/>
  <pageMargins left="0.7" right="0.7" top="0.75" bottom="0.75" header="0.3" footer="0.3"/>
  <pageSetup scale="64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5DBB1-D34F-415E-80F9-3092A59616CA}">
  <dimension ref="A1:Y65"/>
  <sheetViews>
    <sheetView workbookViewId="0">
      <selection activeCell="A6" sqref="A6:XFD6"/>
    </sheetView>
  </sheetViews>
  <sheetFormatPr defaultColWidth="8.85546875" defaultRowHeight="15" x14ac:dyDescent="0.25"/>
  <cols>
    <col min="1" max="1" width="4.7109375" customWidth="1"/>
    <col min="2" max="2" width="4.42578125" bestFit="1" customWidth="1"/>
    <col min="3" max="3" width="10.42578125" customWidth="1"/>
    <col min="4" max="4" width="6" customWidth="1"/>
    <col min="6" max="6" width="14.85546875" style="388" hidden="1" customWidth="1"/>
    <col min="7" max="7" width="7.7109375" style="388" customWidth="1"/>
    <col min="8" max="8" width="7.7109375" hidden="1" customWidth="1"/>
    <col min="9" max="9" width="7.7109375" customWidth="1"/>
    <col min="10" max="10" width="6.42578125" style="389" customWidth="1"/>
    <col min="11" max="11" width="5.140625" customWidth="1"/>
    <col min="12" max="12" width="7.7109375" style="389" bestFit="1" customWidth="1"/>
    <col min="13" max="13" width="5.140625" style="384" customWidth="1"/>
    <col min="14" max="14" width="6.7109375" customWidth="1"/>
    <col min="15" max="15" width="5.140625" customWidth="1"/>
    <col min="16" max="16" width="6.42578125" customWidth="1"/>
    <col min="17" max="17" width="5.140625" customWidth="1"/>
    <col min="18" max="18" width="6.42578125" customWidth="1"/>
    <col min="19" max="19" width="5.140625" customWidth="1"/>
    <col min="20" max="20" width="6.42578125" customWidth="1"/>
    <col min="21" max="21" width="5.140625" customWidth="1"/>
    <col min="22" max="22" width="6.42578125" customWidth="1"/>
    <col min="23" max="23" width="5.140625" customWidth="1"/>
    <col min="24" max="24" width="6.42578125" customWidth="1"/>
    <col min="25" max="25" width="4" customWidth="1"/>
    <col min="257" max="257" width="4.7109375" customWidth="1"/>
    <col min="258" max="258" width="4.42578125" bestFit="1" customWidth="1"/>
    <col min="259" max="259" width="10.42578125" customWidth="1"/>
    <col min="260" max="260" width="6" customWidth="1"/>
    <col min="262" max="262" width="0" hidden="1" customWidth="1"/>
    <col min="263" max="263" width="7.7109375" customWidth="1"/>
    <col min="264" max="264" width="0" hidden="1" customWidth="1"/>
    <col min="265" max="265" width="7.7109375" customWidth="1"/>
    <col min="266" max="266" width="6.42578125" customWidth="1"/>
    <col min="267" max="267" width="5.140625" customWidth="1"/>
    <col min="268" max="268" width="7.7109375" bestFit="1" customWidth="1"/>
    <col min="269" max="269" width="5.140625" customWidth="1"/>
    <col min="270" max="270" width="6.7109375" customWidth="1"/>
    <col min="271" max="271" width="5.140625" customWidth="1"/>
    <col min="272" max="272" width="6.42578125" customWidth="1"/>
    <col min="273" max="273" width="5.140625" customWidth="1"/>
    <col min="274" max="274" width="6.42578125" customWidth="1"/>
    <col min="275" max="275" width="5.140625" customWidth="1"/>
    <col min="276" max="276" width="6.42578125" customWidth="1"/>
    <col min="277" max="277" width="5.140625" customWidth="1"/>
    <col min="278" max="278" width="6.42578125" customWidth="1"/>
    <col min="279" max="279" width="5.140625" customWidth="1"/>
    <col min="280" max="280" width="6.42578125" customWidth="1"/>
    <col min="281" max="281" width="4" customWidth="1"/>
    <col min="513" max="513" width="4.7109375" customWidth="1"/>
    <col min="514" max="514" width="4.42578125" bestFit="1" customWidth="1"/>
    <col min="515" max="515" width="10.42578125" customWidth="1"/>
    <col min="516" max="516" width="6" customWidth="1"/>
    <col min="518" max="518" width="0" hidden="1" customWidth="1"/>
    <col min="519" max="519" width="7.7109375" customWidth="1"/>
    <col min="520" max="520" width="0" hidden="1" customWidth="1"/>
    <col min="521" max="521" width="7.7109375" customWidth="1"/>
    <col min="522" max="522" width="6.42578125" customWidth="1"/>
    <col min="523" max="523" width="5.140625" customWidth="1"/>
    <col min="524" max="524" width="7.7109375" bestFit="1" customWidth="1"/>
    <col min="525" max="525" width="5.140625" customWidth="1"/>
    <col min="526" max="526" width="6.7109375" customWidth="1"/>
    <col min="527" max="527" width="5.140625" customWidth="1"/>
    <col min="528" max="528" width="6.42578125" customWidth="1"/>
    <col min="529" max="529" width="5.140625" customWidth="1"/>
    <col min="530" max="530" width="6.42578125" customWidth="1"/>
    <col min="531" max="531" width="5.140625" customWidth="1"/>
    <col min="532" max="532" width="6.42578125" customWidth="1"/>
    <col min="533" max="533" width="5.140625" customWidth="1"/>
    <col min="534" max="534" width="6.42578125" customWidth="1"/>
    <col min="535" max="535" width="5.140625" customWidth="1"/>
    <col min="536" max="536" width="6.42578125" customWidth="1"/>
    <col min="537" max="537" width="4" customWidth="1"/>
    <col min="769" max="769" width="4.7109375" customWidth="1"/>
    <col min="770" max="770" width="4.42578125" bestFit="1" customWidth="1"/>
    <col min="771" max="771" width="10.42578125" customWidth="1"/>
    <col min="772" max="772" width="6" customWidth="1"/>
    <col min="774" max="774" width="0" hidden="1" customWidth="1"/>
    <col min="775" max="775" width="7.7109375" customWidth="1"/>
    <col min="776" max="776" width="0" hidden="1" customWidth="1"/>
    <col min="777" max="777" width="7.7109375" customWidth="1"/>
    <col min="778" max="778" width="6.42578125" customWidth="1"/>
    <col min="779" max="779" width="5.140625" customWidth="1"/>
    <col min="780" max="780" width="7.7109375" bestFit="1" customWidth="1"/>
    <col min="781" max="781" width="5.140625" customWidth="1"/>
    <col min="782" max="782" width="6.7109375" customWidth="1"/>
    <col min="783" max="783" width="5.140625" customWidth="1"/>
    <col min="784" max="784" width="6.42578125" customWidth="1"/>
    <col min="785" max="785" width="5.140625" customWidth="1"/>
    <col min="786" max="786" width="6.42578125" customWidth="1"/>
    <col min="787" max="787" width="5.140625" customWidth="1"/>
    <col min="788" max="788" width="6.42578125" customWidth="1"/>
    <col min="789" max="789" width="5.140625" customWidth="1"/>
    <col min="790" max="790" width="6.42578125" customWidth="1"/>
    <col min="791" max="791" width="5.140625" customWidth="1"/>
    <col min="792" max="792" width="6.42578125" customWidth="1"/>
    <col min="793" max="793" width="4" customWidth="1"/>
    <col min="1025" max="1025" width="4.7109375" customWidth="1"/>
    <col min="1026" max="1026" width="4.42578125" bestFit="1" customWidth="1"/>
    <col min="1027" max="1027" width="10.42578125" customWidth="1"/>
    <col min="1028" max="1028" width="6" customWidth="1"/>
    <col min="1030" max="1030" width="0" hidden="1" customWidth="1"/>
    <col min="1031" max="1031" width="7.7109375" customWidth="1"/>
    <col min="1032" max="1032" width="0" hidden="1" customWidth="1"/>
    <col min="1033" max="1033" width="7.7109375" customWidth="1"/>
    <col min="1034" max="1034" width="6.42578125" customWidth="1"/>
    <col min="1035" max="1035" width="5.140625" customWidth="1"/>
    <col min="1036" max="1036" width="7.7109375" bestFit="1" customWidth="1"/>
    <col min="1037" max="1037" width="5.140625" customWidth="1"/>
    <col min="1038" max="1038" width="6.7109375" customWidth="1"/>
    <col min="1039" max="1039" width="5.140625" customWidth="1"/>
    <col min="1040" max="1040" width="6.42578125" customWidth="1"/>
    <col min="1041" max="1041" width="5.140625" customWidth="1"/>
    <col min="1042" max="1042" width="6.42578125" customWidth="1"/>
    <col min="1043" max="1043" width="5.140625" customWidth="1"/>
    <col min="1044" max="1044" width="6.42578125" customWidth="1"/>
    <col min="1045" max="1045" width="5.140625" customWidth="1"/>
    <col min="1046" max="1046" width="6.42578125" customWidth="1"/>
    <col min="1047" max="1047" width="5.140625" customWidth="1"/>
    <col min="1048" max="1048" width="6.42578125" customWidth="1"/>
    <col min="1049" max="1049" width="4" customWidth="1"/>
    <col min="1281" max="1281" width="4.7109375" customWidth="1"/>
    <col min="1282" max="1282" width="4.42578125" bestFit="1" customWidth="1"/>
    <col min="1283" max="1283" width="10.42578125" customWidth="1"/>
    <col min="1284" max="1284" width="6" customWidth="1"/>
    <col min="1286" max="1286" width="0" hidden="1" customWidth="1"/>
    <col min="1287" max="1287" width="7.7109375" customWidth="1"/>
    <col min="1288" max="1288" width="0" hidden="1" customWidth="1"/>
    <col min="1289" max="1289" width="7.7109375" customWidth="1"/>
    <col min="1290" max="1290" width="6.42578125" customWidth="1"/>
    <col min="1291" max="1291" width="5.140625" customWidth="1"/>
    <col min="1292" max="1292" width="7.7109375" bestFit="1" customWidth="1"/>
    <col min="1293" max="1293" width="5.140625" customWidth="1"/>
    <col min="1294" max="1294" width="6.7109375" customWidth="1"/>
    <col min="1295" max="1295" width="5.140625" customWidth="1"/>
    <col min="1296" max="1296" width="6.42578125" customWidth="1"/>
    <col min="1297" max="1297" width="5.140625" customWidth="1"/>
    <col min="1298" max="1298" width="6.42578125" customWidth="1"/>
    <col min="1299" max="1299" width="5.140625" customWidth="1"/>
    <col min="1300" max="1300" width="6.42578125" customWidth="1"/>
    <col min="1301" max="1301" width="5.140625" customWidth="1"/>
    <col min="1302" max="1302" width="6.42578125" customWidth="1"/>
    <col min="1303" max="1303" width="5.140625" customWidth="1"/>
    <col min="1304" max="1304" width="6.42578125" customWidth="1"/>
    <col min="1305" max="1305" width="4" customWidth="1"/>
    <col min="1537" max="1537" width="4.7109375" customWidth="1"/>
    <col min="1538" max="1538" width="4.42578125" bestFit="1" customWidth="1"/>
    <col min="1539" max="1539" width="10.42578125" customWidth="1"/>
    <col min="1540" max="1540" width="6" customWidth="1"/>
    <col min="1542" max="1542" width="0" hidden="1" customWidth="1"/>
    <col min="1543" max="1543" width="7.7109375" customWidth="1"/>
    <col min="1544" max="1544" width="0" hidden="1" customWidth="1"/>
    <col min="1545" max="1545" width="7.7109375" customWidth="1"/>
    <col min="1546" max="1546" width="6.42578125" customWidth="1"/>
    <col min="1547" max="1547" width="5.140625" customWidth="1"/>
    <col min="1548" max="1548" width="7.7109375" bestFit="1" customWidth="1"/>
    <col min="1549" max="1549" width="5.140625" customWidth="1"/>
    <col min="1550" max="1550" width="6.7109375" customWidth="1"/>
    <col min="1551" max="1551" width="5.140625" customWidth="1"/>
    <col min="1552" max="1552" width="6.42578125" customWidth="1"/>
    <col min="1553" max="1553" width="5.140625" customWidth="1"/>
    <col min="1554" max="1554" width="6.42578125" customWidth="1"/>
    <col min="1555" max="1555" width="5.140625" customWidth="1"/>
    <col min="1556" max="1556" width="6.42578125" customWidth="1"/>
    <col min="1557" max="1557" width="5.140625" customWidth="1"/>
    <col min="1558" max="1558" width="6.42578125" customWidth="1"/>
    <col min="1559" max="1559" width="5.140625" customWidth="1"/>
    <col min="1560" max="1560" width="6.42578125" customWidth="1"/>
    <col min="1561" max="1561" width="4" customWidth="1"/>
    <col min="1793" max="1793" width="4.7109375" customWidth="1"/>
    <col min="1794" max="1794" width="4.42578125" bestFit="1" customWidth="1"/>
    <col min="1795" max="1795" width="10.42578125" customWidth="1"/>
    <col min="1796" max="1796" width="6" customWidth="1"/>
    <col min="1798" max="1798" width="0" hidden="1" customWidth="1"/>
    <col min="1799" max="1799" width="7.7109375" customWidth="1"/>
    <col min="1800" max="1800" width="0" hidden="1" customWidth="1"/>
    <col min="1801" max="1801" width="7.7109375" customWidth="1"/>
    <col min="1802" max="1802" width="6.42578125" customWidth="1"/>
    <col min="1803" max="1803" width="5.140625" customWidth="1"/>
    <col min="1804" max="1804" width="7.7109375" bestFit="1" customWidth="1"/>
    <col min="1805" max="1805" width="5.140625" customWidth="1"/>
    <col min="1806" max="1806" width="6.7109375" customWidth="1"/>
    <col min="1807" max="1807" width="5.140625" customWidth="1"/>
    <col min="1808" max="1808" width="6.42578125" customWidth="1"/>
    <col min="1809" max="1809" width="5.140625" customWidth="1"/>
    <col min="1810" max="1810" width="6.42578125" customWidth="1"/>
    <col min="1811" max="1811" width="5.140625" customWidth="1"/>
    <col min="1812" max="1812" width="6.42578125" customWidth="1"/>
    <col min="1813" max="1813" width="5.140625" customWidth="1"/>
    <col min="1814" max="1814" width="6.42578125" customWidth="1"/>
    <col min="1815" max="1815" width="5.140625" customWidth="1"/>
    <col min="1816" max="1816" width="6.42578125" customWidth="1"/>
    <col min="1817" max="1817" width="4" customWidth="1"/>
    <col min="2049" max="2049" width="4.7109375" customWidth="1"/>
    <col min="2050" max="2050" width="4.42578125" bestFit="1" customWidth="1"/>
    <col min="2051" max="2051" width="10.42578125" customWidth="1"/>
    <col min="2052" max="2052" width="6" customWidth="1"/>
    <col min="2054" max="2054" width="0" hidden="1" customWidth="1"/>
    <col min="2055" max="2055" width="7.7109375" customWidth="1"/>
    <col min="2056" max="2056" width="0" hidden="1" customWidth="1"/>
    <col min="2057" max="2057" width="7.7109375" customWidth="1"/>
    <col min="2058" max="2058" width="6.42578125" customWidth="1"/>
    <col min="2059" max="2059" width="5.140625" customWidth="1"/>
    <col min="2060" max="2060" width="7.7109375" bestFit="1" customWidth="1"/>
    <col min="2061" max="2061" width="5.140625" customWidth="1"/>
    <col min="2062" max="2062" width="6.7109375" customWidth="1"/>
    <col min="2063" max="2063" width="5.140625" customWidth="1"/>
    <col min="2064" max="2064" width="6.42578125" customWidth="1"/>
    <col min="2065" max="2065" width="5.140625" customWidth="1"/>
    <col min="2066" max="2066" width="6.42578125" customWidth="1"/>
    <col min="2067" max="2067" width="5.140625" customWidth="1"/>
    <col min="2068" max="2068" width="6.42578125" customWidth="1"/>
    <col min="2069" max="2069" width="5.140625" customWidth="1"/>
    <col min="2070" max="2070" width="6.42578125" customWidth="1"/>
    <col min="2071" max="2071" width="5.140625" customWidth="1"/>
    <col min="2072" max="2072" width="6.42578125" customWidth="1"/>
    <col min="2073" max="2073" width="4" customWidth="1"/>
    <col min="2305" max="2305" width="4.7109375" customWidth="1"/>
    <col min="2306" max="2306" width="4.42578125" bestFit="1" customWidth="1"/>
    <col min="2307" max="2307" width="10.42578125" customWidth="1"/>
    <col min="2308" max="2308" width="6" customWidth="1"/>
    <col min="2310" max="2310" width="0" hidden="1" customWidth="1"/>
    <col min="2311" max="2311" width="7.7109375" customWidth="1"/>
    <col min="2312" max="2312" width="0" hidden="1" customWidth="1"/>
    <col min="2313" max="2313" width="7.7109375" customWidth="1"/>
    <col min="2314" max="2314" width="6.42578125" customWidth="1"/>
    <col min="2315" max="2315" width="5.140625" customWidth="1"/>
    <col min="2316" max="2316" width="7.7109375" bestFit="1" customWidth="1"/>
    <col min="2317" max="2317" width="5.140625" customWidth="1"/>
    <col min="2318" max="2318" width="6.7109375" customWidth="1"/>
    <col min="2319" max="2319" width="5.140625" customWidth="1"/>
    <col min="2320" max="2320" width="6.42578125" customWidth="1"/>
    <col min="2321" max="2321" width="5.140625" customWidth="1"/>
    <col min="2322" max="2322" width="6.42578125" customWidth="1"/>
    <col min="2323" max="2323" width="5.140625" customWidth="1"/>
    <col min="2324" max="2324" width="6.42578125" customWidth="1"/>
    <col min="2325" max="2325" width="5.140625" customWidth="1"/>
    <col min="2326" max="2326" width="6.42578125" customWidth="1"/>
    <col min="2327" max="2327" width="5.140625" customWidth="1"/>
    <col min="2328" max="2328" width="6.42578125" customWidth="1"/>
    <col min="2329" max="2329" width="4" customWidth="1"/>
    <col min="2561" max="2561" width="4.7109375" customWidth="1"/>
    <col min="2562" max="2562" width="4.42578125" bestFit="1" customWidth="1"/>
    <col min="2563" max="2563" width="10.42578125" customWidth="1"/>
    <col min="2564" max="2564" width="6" customWidth="1"/>
    <col min="2566" max="2566" width="0" hidden="1" customWidth="1"/>
    <col min="2567" max="2567" width="7.7109375" customWidth="1"/>
    <col min="2568" max="2568" width="0" hidden="1" customWidth="1"/>
    <col min="2569" max="2569" width="7.7109375" customWidth="1"/>
    <col min="2570" max="2570" width="6.42578125" customWidth="1"/>
    <col min="2571" max="2571" width="5.140625" customWidth="1"/>
    <col min="2572" max="2572" width="7.7109375" bestFit="1" customWidth="1"/>
    <col min="2573" max="2573" width="5.140625" customWidth="1"/>
    <col min="2574" max="2574" width="6.7109375" customWidth="1"/>
    <col min="2575" max="2575" width="5.140625" customWidth="1"/>
    <col min="2576" max="2576" width="6.42578125" customWidth="1"/>
    <col min="2577" max="2577" width="5.140625" customWidth="1"/>
    <col min="2578" max="2578" width="6.42578125" customWidth="1"/>
    <col min="2579" max="2579" width="5.140625" customWidth="1"/>
    <col min="2580" max="2580" width="6.42578125" customWidth="1"/>
    <col min="2581" max="2581" width="5.140625" customWidth="1"/>
    <col min="2582" max="2582" width="6.42578125" customWidth="1"/>
    <col min="2583" max="2583" width="5.140625" customWidth="1"/>
    <col min="2584" max="2584" width="6.42578125" customWidth="1"/>
    <col min="2585" max="2585" width="4" customWidth="1"/>
    <col min="2817" max="2817" width="4.7109375" customWidth="1"/>
    <col min="2818" max="2818" width="4.42578125" bestFit="1" customWidth="1"/>
    <col min="2819" max="2819" width="10.42578125" customWidth="1"/>
    <col min="2820" max="2820" width="6" customWidth="1"/>
    <col min="2822" max="2822" width="0" hidden="1" customWidth="1"/>
    <col min="2823" max="2823" width="7.7109375" customWidth="1"/>
    <col min="2824" max="2824" width="0" hidden="1" customWidth="1"/>
    <col min="2825" max="2825" width="7.7109375" customWidth="1"/>
    <col min="2826" max="2826" width="6.42578125" customWidth="1"/>
    <col min="2827" max="2827" width="5.140625" customWidth="1"/>
    <col min="2828" max="2828" width="7.7109375" bestFit="1" customWidth="1"/>
    <col min="2829" max="2829" width="5.140625" customWidth="1"/>
    <col min="2830" max="2830" width="6.7109375" customWidth="1"/>
    <col min="2831" max="2831" width="5.140625" customWidth="1"/>
    <col min="2832" max="2832" width="6.42578125" customWidth="1"/>
    <col min="2833" max="2833" width="5.140625" customWidth="1"/>
    <col min="2834" max="2834" width="6.42578125" customWidth="1"/>
    <col min="2835" max="2835" width="5.140625" customWidth="1"/>
    <col min="2836" max="2836" width="6.42578125" customWidth="1"/>
    <col min="2837" max="2837" width="5.140625" customWidth="1"/>
    <col min="2838" max="2838" width="6.42578125" customWidth="1"/>
    <col min="2839" max="2839" width="5.140625" customWidth="1"/>
    <col min="2840" max="2840" width="6.42578125" customWidth="1"/>
    <col min="2841" max="2841" width="4" customWidth="1"/>
    <col min="3073" max="3073" width="4.7109375" customWidth="1"/>
    <col min="3074" max="3074" width="4.42578125" bestFit="1" customWidth="1"/>
    <col min="3075" max="3075" width="10.42578125" customWidth="1"/>
    <col min="3076" max="3076" width="6" customWidth="1"/>
    <col min="3078" max="3078" width="0" hidden="1" customWidth="1"/>
    <col min="3079" max="3079" width="7.7109375" customWidth="1"/>
    <col min="3080" max="3080" width="0" hidden="1" customWidth="1"/>
    <col min="3081" max="3081" width="7.7109375" customWidth="1"/>
    <col min="3082" max="3082" width="6.42578125" customWidth="1"/>
    <col min="3083" max="3083" width="5.140625" customWidth="1"/>
    <col min="3084" max="3084" width="7.7109375" bestFit="1" customWidth="1"/>
    <col min="3085" max="3085" width="5.140625" customWidth="1"/>
    <col min="3086" max="3086" width="6.7109375" customWidth="1"/>
    <col min="3087" max="3087" width="5.140625" customWidth="1"/>
    <col min="3088" max="3088" width="6.42578125" customWidth="1"/>
    <col min="3089" max="3089" width="5.140625" customWidth="1"/>
    <col min="3090" max="3090" width="6.42578125" customWidth="1"/>
    <col min="3091" max="3091" width="5.140625" customWidth="1"/>
    <col min="3092" max="3092" width="6.42578125" customWidth="1"/>
    <col min="3093" max="3093" width="5.140625" customWidth="1"/>
    <col min="3094" max="3094" width="6.42578125" customWidth="1"/>
    <col min="3095" max="3095" width="5.140625" customWidth="1"/>
    <col min="3096" max="3096" width="6.42578125" customWidth="1"/>
    <col min="3097" max="3097" width="4" customWidth="1"/>
    <col min="3329" max="3329" width="4.7109375" customWidth="1"/>
    <col min="3330" max="3330" width="4.42578125" bestFit="1" customWidth="1"/>
    <col min="3331" max="3331" width="10.42578125" customWidth="1"/>
    <col min="3332" max="3332" width="6" customWidth="1"/>
    <col min="3334" max="3334" width="0" hidden="1" customWidth="1"/>
    <col min="3335" max="3335" width="7.7109375" customWidth="1"/>
    <col min="3336" max="3336" width="0" hidden="1" customWidth="1"/>
    <col min="3337" max="3337" width="7.7109375" customWidth="1"/>
    <col min="3338" max="3338" width="6.42578125" customWidth="1"/>
    <col min="3339" max="3339" width="5.140625" customWidth="1"/>
    <col min="3340" max="3340" width="7.7109375" bestFit="1" customWidth="1"/>
    <col min="3341" max="3341" width="5.140625" customWidth="1"/>
    <col min="3342" max="3342" width="6.7109375" customWidth="1"/>
    <col min="3343" max="3343" width="5.140625" customWidth="1"/>
    <col min="3344" max="3344" width="6.42578125" customWidth="1"/>
    <col min="3345" max="3345" width="5.140625" customWidth="1"/>
    <col min="3346" max="3346" width="6.42578125" customWidth="1"/>
    <col min="3347" max="3347" width="5.140625" customWidth="1"/>
    <col min="3348" max="3348" width="6.42578125" customWidth="1"/>
    <col min="3349" max="3349" width="5.140625" customWidth="1"/>
    <col min="3350" max="3350" width="6.42578125" customWidth="1"/>
    <col min="3351" max="3351" width="5.140625" customWidth="1"/>
    <col min="3352" max="3352" width="6.42578125" customWidth="1"/>
    <col min="3353" max="3353" width="4" customWidth="1"/>
    <col min="3585" max="3585" width="4.7109375" customWidth="1"/>
    <col min="3586" max="3586" width="4.42578125" bestFit="1" customWidth="1"/>
    <col min="3587" max="3587" width="10.42578125" customWidth="1"/>
    <col min="3588" max="3588" width="6" customWidth="1"/>
    <col min="3590" max="3590" width="0" hidden="1" customWidth="1"/>
    <col min="3591" max="3591" width="7.7109375" customWidth="1"/>
    <col min="3592" max="3592" width="0" hidden="1" customWidth="1"/>
    <col min="3593" max="3593" width="7.7109375" customWidth="1"/>
    <col min="3594" max="3594" width="6.42578125" customWidth="1"/>
    <col min="3595" max="3595" width="5.140625" customWidth="1"/>
    <col min="3596" max="3596" width="7.7109375" bestFit="1" customWidth="1"/>
    <col min="3597" max="3597" width="5.140625" customWidth="1"/>
    <col min="3598" max="3598" width="6.7109375" customWidth="1"/>
    <col min="3599" max="3599" width="5.140625" customWidth="1"/>
    <col min="3600" max="3600" width="6.42578125" customWidth="1"/>
    <col min="3601" max="3601" width="5.140625" customWidth="1"/>
    <col min="3602" max="3602" width="6.42578125" customWidth="1"/>
    <col min="3603" max="3603" width="5.140625" customWidth="1"/>
    <col min="3604" max="3604" width="6.42578125" customWidth="1"/>
    <col min="3605" max="3605" width="5.140625" customWidth="1"/>
    <col min="3606" max="3606" width="6.42578125" customWidth="1"/>
    <col min="3607" max="3607" width="5.140625" customWidth="1"/>
    <col min="3608" max="3608" width="6.42578125" customWidth="1"/>
    <col min="3609" max="3609" width="4" customWidth="1"/>
    <col min="3841" max="3841" width="4.7109375" customWidth="1"/>
    <col min="3842" max="3842" width="4.42578125" bestFit="1" customWidth="1"/>
    <col min="3843" max="3843" width="10.42578125" customWidth="1"/>
    <col min="3844" max="3844" width="6" customWidth="1"/>
    <col min="3846" max="3846" width="0" hidden="1" customWidth="1"/>
    <col min="3847" max="3847" width="7.7109375" customWidth="1"/>
    <col min="3848" max="3848" width="0" hidden="1" customWidth="1"/>
    <col min="3849" max="3849" width="7.7109375" customWidth="1"/>
    <col min="3850" max="3850" width="6.42578125" customWidth="1"/>
    <col min="3851" max="3851" width="5.140625" customWidth="1"/>
    <col min="3852" max="3852" width="7.7109375" bestFit="1" customWidth="1"/>
    <col min="3853" max="3853" width="5.140625" customWidth="1"/>
    <col min="3854" max="3854" width="6.7109375" customWidth="1"/>
    <col min="3855" max="3855" width="5.140625" customWidth="1"/>
    <col min="3856" max="3856" width="6.42578125" customWidth="1"/>
    <col min="3857" max="3857" width="5.140625" customWidth="1"/>
    <col min="3858" max="3858" width="6.42578125" customWidth="1"/>
    <col min="3859" max="3859" width="5.140625" customWidth="1"/>
    <col min="3860" max="3860" width="6.42578125" customWidth="1"/>
    <col min="3861" max="3861" width="5.140625" customWidth="1"/>
    <col min="3862" max="3862" width="6.42578125" customWidth="1"/>
    <col min="3863" max="3863" width="5.140625" customWidth="1"/>
    <col min="3864" max="3864" width="6.42578125" customWidth="1"/>
    <col min="3865" max="3865" width="4" customWidth="1"/>
    <col min="4097" max="4097" width="4.7109375" customWidth="1"/>
    <col min="4098" max="4098" width="4.42578125" bestFit="1" customWidth="1"/>
    <col min="4099" max="4099" width="10.42578125" customWidth="1"/>
    <col min="4100" max="4100" width="6" customWidth="1"/>
    <col min="4102" max="4102" width="0" hidden="1" customWidth="1"/>
    <col min="4103" max="4103" width="7.7109375" customWidth="1"/>
    <col min="4104" max="4104" width="0" hidden="1" customWidth="1"/>
    <col min="4105" max="4105" width="7.7109375" customWidth="1"/>
    <col min="4106" max="4106" width="6.42578125" customWidth="1"/>
    <col min="4107" max="4107" width="5.140625" customWidth="1"/>
    <col min="4108" max="4108" width="7.7109375" bestFit="1" customWidth="1"/>
    <col min="4109" max="4109" width="5.140625" customWidth="1"/>
    <col min="4110" max="4110" width="6.7109375" customWidth="1"/>
    <col min="4111" max="4111" width="5.140625" customWidth="1"/>
    <col min="4112" max="4112" width="6.42578125" customWidth="1"/>
    <col min="4113" max="4113" width="5.140625" customWidth="1"/>
    <col min="4114" max="4114" width="6.42578125" customWidth="1"/>
    <col min="4115" max="4115" width="5.140625" customWidth="1"/>
    <col min="4116" max="4116" width="6.42578125" customWidth="1"/>
    <col min="4117" max="4117" width="5.140625" customWidth="1"/>
    <col min="4118" max="4118" width="6.42578125" customWidth="1"/>
    <col min="4119" max="4119" width="5.140625" customWidth="1"/>
    <col min="4120" max="4120" width="6.42578125" customWidth="1"/>
    <col min="4121" max="4121" width="4" customWidth="1"/>
    <col min="4353" max="4353" width="4.7109375" customWidth="1"/>
    <col min="4354" max="4354" width="4.42578125" bestFit="1" customWidth="1"/>
    <col min="4355" max="4355" width="10.42578125" customWidth="1"/>
    <col min="4356" max="4356" width="6" customWidth="1"/>
    <col min="4358" max="4358" width="0" hidden="1" customWidth="1"/>
    <col min="4359" max="4359" width="7.7109375" customWidth="1"/>
    <col min="4360" max="4360" width="0" hidden="1" customWidth="1"/>
    <col min="4361" max="4361" width="7.7109375" customWidth="1"/>
    <col min="4362" max="4362" width="6.42578125" customWidth="1"/>
    <col min="4363" max="4363" width="5.140625" customWidth="1"/>
    <col min="4364" max="4364" width="7.7109375" bestFit="1" customWidth="1"/>
    <col min="4365" max="4365" width="5.140625" customWidth="1"/>
    <col min="4366" max="4366" width="6.7109375" customWidth="1"/>
    <col min="4367" max="4367" width="5.140625" customWidth="1"/>
    <col min="4368" max="4368" width="6.42578125" customWidth="1"/>
    <col min="4369" max="4369" width="5.140625" customWidth="1"/>
    <col min="4370" max="4370" width="6.42578125" customWidth="1"/>
    <col min="4371" max="4371" width="5.140625" customWidth="1"/>
    <col min="4372" max="4372" width="6.42578125" customWidth="1"/>
    <col min="4373" max="4373" width="5.140625" customWidth="1"/>
    <col min="4374" max="4374" width="6.42578125" customWidth="1"/>
    <col min="4375" max="4375" width="5.140625" customWidth="1"/>
    <col min="4376" max="4376" width="6.42578125" customWidth="1"/>
    <col min="4377" max="4377" width="4" customWidth="1"/>
    <col min="4609" max="4609" width="4.7109375" customWidth="1"/>
    <col min="4610" max="4610" width="4.42578125" bestFit="1" customWidth="1"/>
    <col min="4611" max="4611" width="10.42578125" customWidth="1"/>
    <col min="4612" max="4612" width="6" customWidth="1"/>
    <col min="4614" max="4614" width="0" hidden="1" customWidth="1"/>
    <col min="4615" max="4615" width="7.7109375" customWidth="1"/>
    <col min="4616" max="4616" width="0" hidden="1" customWidth="1"/>
    <col min="4617" max="4617" width="7.7109375" customWidth="1"/>
    <col min="4618" max="4618" width="6.42578125" customWidth="1"/>
    <col min="4619" max="4619" width="5.140625" customWidth="1"/>
    <col min="4620" max="4620" width="7.7109375" bestFit="1" customWidth="1"/>
    <col min="4621" max="4621" width="5.140625" customWidth="1"/>
    <col min="4622" max="4622" width="6.7109375" customWidth="1"/>
    <col min="4623" max="4623" width="5.140625" customWidth="1"/>
    <col min="4624" max="4624" width="6.42578125" customWidth="1"/>
    <col min="4625" max="4625" width="5.140625" customWidth="1"/>
    <col min="4626" max="4626" width="6.42578125" customWidth="1"/>
    <col min="4627" max="4627" width="5.140625" customWidth="1"/>
    <col min="4628" max="4628" width="6.42578125" customWidth="1"/>
    <col min="4629" max="4629" width="5.140625" customWidth="1"/>
    <col min="4630" max="4630" width="6.42578125" customWidth="1"/>
    <col min="4631" max="4631" width="5.140625" customWidth="1"/>
    <col min="4632" max="4632" width="6.42578125" customWidth="1"/>
    <col min="4633" max="4633" width="4" customWidth="1"/>
    <col min="4865" max="4865" width="4.7109375" customWidth="1"/>
    <col min="4866" max="4866" width="4.42578125" bestFit="1" customWidth="1"/>
    <col min="4867" max="4867" width="10.42578125" customWidth="1"/>
    <col min="4868" max="4868" width="6" customWidth="1"/>
    <col min="4870" max="4870" width="0" hidden="1" customWidth="1"/>
    <col min="4871" max="4871" width="7.7109375" customWidth="1"/>
    <col min="4872" max="4872" width="0" hidden="1" customWidth="1"/>
    <col min="4873" max="4873" width="7.7109375" customWidth="1"/>
    <col min="4874" max="4874" width="6.42578125" customWidth="1"/>
    <col min="4875" max="4875" width="5.140625" customWidth="1"/>
    <col min="4876" max="4876" width="7.7109375" bestFit="1" customWidth="1"/>
    <col min="4877" max="4877" width="5.140625" customWidth="1"/>
    <col min="4878" max="4878" width="6.7109375" customWidth="1"/>
    <col min="4879" max="4879" width="5.140625" customWidth="1"/>
    <col min="4880" max="4880" width="6.42578125" customWidth="1"/>
    <col min="4881" max="4881" width="5.140625" customWidth="1"/>
    <col min="4882" max="4882" width="6.42578125" customWidth="1"/>
    <col min="4883" max="4883" width="5.140625" customWidth="1"/>
    <col min="4884" max="4884" width="6.42578125" customWidth="1"/>
    <col min="4885" max="4885" width="5.140625" customWidth="1"/>
    <col min="4886" max="4886" width="6.42578125" customWidth="1"/>
    <col min="4887" max="4887" width="5.140625" customWidth="1"/>
    <col min="4888" max="4888" width="6.42578125" customWidth="1"/>
    <col min="4889" max="4889" width="4" customWidth="1"/>
    <col min="5121" max="5121" width="4.7109375" customWidth="1"/>
    <col min="5122" max="5122" width="4.42578125" bestFit="1" customWidth="1"/>
    <col min="5123" max="5123" width="10.42578125" customWidth="1"/>
    <col min="5124" max="5124" width="6" customWidth="1"/>
    <col min="5126" max="5126" width="0" hidden="1" customWidth="1"/>
    <col min="5127" max="5127" width="7.7109375" customWidth="1"/>
    <col min="5128" max="5128" width="0" hidden="1" customWidth="1"/>
    <col min="5129" max="5129" width="7.7109375" customWidth="1"/>
    <col min="5130" max="5130" width="6.42578125" customWidth="1"/>
    <col min="5131" max="5131" width="5.140625" customWidth="1"/>
    <col min="5132" max="5132" width="7.7109375" bestFit="1" customWidth="1"/>
    <col min="5133" max="5133" width="5.140625" customWidth="1"/>
    <col min="5134" max="5134" width="6.7109375" customWidth="1"/>
    <col min="5135" max="5135" width="5.140625" customWidth="1"/>
    <col min="5136" max="5136" width="6.42578125" customWidth="1"/>
    <col min="5137" max="5137" width="5.140625" customWidth="1"/>
    <col min="5138" max="5138" width="6.42578125" customWidth="1"/>
    <col min="5139" max="5139" width="5.140625" customWidth="1"/>
    <col min="5140" max="5140" width="6.42578125" customWidth="1"/>
    <col min="5141" max="5141" width="5.140625" customWidth="1"/>
    <col min="5142" max="5142" width="6.42578125" customWidth="1"/>
    <col min="5143" max="5143" width="5.140625" customWidth="1"/>
    <col min="5144" max="5144" width="6.42578125" customWidth="1"/>
    <col min="5145" max="5145" width="4" customWidth="1"/>
    <col min="5377" max="5377" width="4.7109375" customWidth="1"/>
    <col min="5378" max="5378" width="4.42578125" bestFit="1" customWidth="1"/>
    <col min="5379" max="5379" width="10.42578125" customWidth="1"/>
    <col min="5380" max="5380" width="6" customWidth="1"/>
    <col min="5382" max="5382" width="0" hidden="1" customWidth="1"/>
    <col min="5383" max="5383" width="7.7109375" customWidth="1"/>
    <col min="5384" max="5384" width="0" hidden="1" customWidth="1"/>
    <col min="5385" max="5385" width="7.7109375" customWidth="1"/>
    <col min="5386" max="5386" width="6.42578125" customWidth="1"/>
    <col min="5387" max="5387" width="5.140625" customWidth="1"/>
    <col min="5388" max="5388" width="7.7109375" bestFit="1" customWidth="1"/>
    <col min="5389" max="5389" width="5.140625" customWidth="1"/>
    <col min="5390" max="5390" width="6.7109375" customWidth="1"/>
    <col min="5391" max="5391" width="5.140625" customWidth="1"/>
    <col min="5392" max="5392" width="6.42578125" customWidth="1"/>
    <col min="5393" max="5393" width="5.140625" customWidth="1"/>
    <col min="5394" max="5394" width="6.42578125" customWidth="1"/>
    <col min="5395" max="5395" width="5.140625" customWidth="1"/>
    <col min="5396" max="5396" width="6.42578125" customWidth="1"/>
    <col min="5397" max="5397" width="5.140625" customWidth="1"/>
    <col min="5398" max="5398" width="6.42578125" customWidth="1"/>
    <col min="5399" max="5399" width="5.140625" customWidth="1"/>
    <col min="5400" max="5400" width="6.42578125" customWidth="1"/>
    <col min="5401" max="5401" width="4" customWidth="1"/>
    <col min="5633" max="5633" width="4.7109375" customWidth="1"/>
    <col min="5634" max="5634" width="4.42578125" bestFit="1" customWidth="1"/>
    <col min="5635" max="5635" width="10.42578125" customWidth="1"/>
    <col min="5636" max="5636" width="6" customWidth="1"/>
    <col min="5638" max="5638" width="0" hidden="1" customWidth="1"/>
    <col min="5639" max="5639" width="7.7109375" customWidth="1"/>
    <col min="5640" max="5640" width="0" hidden="1" customWidth="1"/>
    <col min="5641" max="5641" width="7.7109375" customWidth="1"/>
    <col min="5642" max="5642" width="6.42578125" customWidth="1"/>
    <col min="5643" max="5643" width="5.140625" customWidth="1"/>
    <col min="5644" max="5644" width="7.7109375" bestFit="1" customWidth="1"/>
    <col min="5645" max="5645" width="5.140625" customWidth="1"/>
    <col min="5646" max="5646" width="6.7109375" customWidth="1"/>
    <col min="5647" max="5647" width="5.140625" customWidth="1"/>
    <col min="5648" max="5648" width="6.42578125" customWidth="1"/>
    <col min="5649" max="5649" width="5.140625" customWidth="1"/>
    <col min="5650" max="5650" width="6.42578125" customWidth="1"/>
    <col min="5651" max="5651" width="5.140625" customWidth="1"/>
    <col min="5652" max="5652" width="6.42578125" customWidth="1"/>
    <col min="5653" max="5653" width="5.140625" customWidth="1"/>
    <col min="5654" max="5654" width="6.42578125" customWidth="1"/>
    <col min="5655" max="5655" width="5.140625" customWidth="1"/>
    <col min="5656" max="5656" width="6.42578125" customWidth="1"/>
    <col min="5657" max="5657" width="4" customWidth="1"/>
    <col min="5889" max="5889" width="4.7109375" customWidth="1"/>
    <col min="5890" max="5890" width="4.42578125" bestFit="1" customWidth="1"/>
    <col min="5891" max="5891" width="10.42578125" customWidth="1"/>
    <col min="5892" max="5892" width="6" customWidth="1"/>
    <col min="5894" max="5894" width="0" hidden="1" customWidth="1"/>
    <col min="5895" max="5895" width="7.7109375" customWidth="1"/>
    <col min="5896" max="5896" width="0" hidden="1" customWidth="1"/>
    <col min="5897" max="5897" width="7.7109375" customWidth="1"/>
    <col min="5898" max="5898" width="6.42578125" customWidth="1"/>
    <col min="5899" max="5899" width="5.140625" customWidth="1"/>
    <col min="5900" max="5900" width="7.7109375" bestFit="1" customWidth="1"/>
    <col min="5901" max="5901" width="5.140625" customWidth="1"/>
    <col min="5902" max="5902" width="6.7109375" customWidth="1"/>
    <col min="5903" max="5903" width="5.140625" customWidth="1"/>
    <col min="5904" max="5904" width="6.42578125" customWidth="1"/>
    <col min="5905" max="5905" width="5.140625" customWidth="1"/>
    <col min="5906" max="5906" width="6.42578125" customWidth="1"/>
    <col min="5907" max="5907" width="5.140625" customWidth="1"/>
    <col min="5908" max="5908" width="6.42578125" customWidth="1"/>
    <col min="5909" max="5909" width="5.140625" customWidth="1"/>
    <col min="5910" max="5910" width="6.42578125" customWidth="1"/>
    <col min="5911" max="5911" width="5.140625" customWidth="1"/>
    <col min="5912" max="5912" width="6.42578125" customWidth="1"/>
    <col min="5913" max="5913" width="4" customWidth="1"/>
    <col min="6145" max="6145" width="4.7109375" customWidth="1"/>
    <col min="6146" max="6146" width="4.42578125" bestFit="1" customWidth="1"/>
    <col min="6147" max="6147" width="10.42578125" customWidth="1"/>
    <col min="6148" max="6148" width="6" customWidth="1"/>
    <col min="6150" max="6150" width="0" hidden="1" customWidth="1"/>
    <col min="6151" max="6151" width="7.7109375" customWidth="1"/>
    <col min="6152" max="6152" width="0" hidden="1" customWidth="1"/>
    <col min="6153" max="6153" width="7.7109375" customWidth="1"/>
    <col min="6154" max="6154" width="6.42578125" customWidth="1"/>
    <col min="6155" max="6155" width="5.140625" customWidth="1"/>
    <col min="6156" max="6156" width="7.7109375" bestFit="1" customWidth="1"/>
    <col min="6157" max="6157" width="5.140625" customWidth="1"/>
    <col min="6158" max="6158" width="6.7109375" customWidth="1"/>
    <col min="6159" max="6159" width="5.140625" customWidth="1"/>
    <col min="6160" max="6160" width="6.42578125" customWidth="1"/>
    <col min="6161" max="6161" width="5.140625" customWidth="1"/>
    <col min="6162" max="6162" width="6.42578125" customWidth="1"/>
    <col min="6163" max="6163" width="5.140625" customWidth="1"/>
    <col min="6164" max="6164" width="6.42578125" customWidth="1"/>
    <col min="6165" max="6165" width="5.140625" customWidth="1"/>
    <col min="6166" max="6166" width="6.42578125" customWidth="1"/>
    <col min="6167" max="6167" width="5.140625" customWidth="1"/>
    <col min="6168" max="6168" width="6.42578125" customWidth="1"/>
    <col min="6169" max="6169" width="4" customWidth="1"/>
    <col min="6401" max="6401" width="4.7109375" customWidth="1"/>
    <col min="6402" max="6402" width="4.42578125" bestFit="1" customWidth="1"/>
    <col min="6403" max="6403" width="10.42578125" customWidth="1"/>
    <col min="6404" max="6404" width="6" customWidth="1"/>
    <col min="6406" max="6406" width="0" hidden="1" customWidth="1"/>
    <col min="6407" max="6407" width="7.7109375" customWidth="1"/>
    <col min="6408" max="6408" width="0" hidden="1" customWidth="1"/>
    <col min="6409" max="6409" width="7.7109375" customWidth="1"/>
    <col min="6410" max="6410" width="6.42578125" customWidth="1"/>
    <col min="6411" max="6411" width="5.140625" customWidth="1"/>
    <col min="6412" max="6412" width="7.7109375" bestFit="1" customWidth="1"/>
    <col min="6413" max="6413" width="5.140625" customWidth="1"/>
    <col min="6414" max="6414" width="6.7109375" customWidth="1"/>
    <col min="6415" max="6415" width="5.140625" customWidth="1"/>
    <col min="6416" max="6416" width="6.42578125" customWidth="1"/>
    <col min="6417" max="6417" width="5.140625" customWidth="1"/>
    <col min="6418" max="6418" width="6.42578125" customWidth="1"/>
    <col min="6419" max="6419" width="5.140625" customWidth="1"/>
    <col min="6420" max="6420" width="6.42578125" customWidth="1"/>
    <col min="6421" max="6421" width="5.140625" customWidth="1"/>
    <col min="6422" max="6422" width="6.42578125" customWidth="1"/>
    <col min="6423" max="6423" width="5.140625" customWidth="1"/>
    <col min="6424" max="6424" width="6.42578125" customWidth="1"/>
    <col min="6425" max="6425" width="4" customWidth="1"/>
    <col min="6657" max="6657" width="4.7109375" customWidth="1"/>
    <col min="6658" max="6658" width="4.42578125" bestFit="1" customWidth="1"/>
    <col min="6659" max="6659" width="10.42578125" customWidth="1"/>
    <col min="6660" max="6660" width="6" customWidth="1"/>
    <col min="6662" max="6662" width="0" hidden="1" customWidth="1"/>
    <col min="6663" max="6663" width="7.7109375" customWidth="1"/>
    <col min="6664" max="6664" width="0" hidden="1" customWidth="1"/>
    <col min="6665" max="6665" width="7.7109375" customWidth="1"/>
    <col min="6666" max="6666" width="6.42578125" customWidth="1"/>
    <col min="6667" max="6667" width="5.140625" customWidth="1"/>
    <col min="6668" max="6668" width="7.7109375" bestFit="1" customWidth="1"/>
    <col min="6669" max="6669" width="5.140625" customWidth="1"/>
    <col min="6670" max="6670" width="6.7109375" customWidth="1"/>
    <col min="6671" max="6671" width="5.140625" customWidth="1"/>
    <col min="6672" max="6672" width="6.42578125" customWidth="1"/>
    <col min="6673" max="6673" width="5.140625" customWidth="1"/>
    <col min="6674" max="6674" width="6.42578125" customWidth="1"/>
    <col min="6675" max="6675" width="5.140625" customWidth="1"/>
    <col min="6676" max="6676" width="6.42578125" customWidth="1"/>
    <col min="6677" max="6677" width="5.140625" customWidth="1"/>
    <col min="6678" max="6678" width="6.42578125" customWidth="1"/>
    <col min="6679" max="6679" width="5.140625" customWidth="1"/>
    <col min="6680" max="6680" width="6.42578125" customWidth="1"/>
    <col min="6681" max="6681" width="4" customWidth="1"/>
    <col min="6913" max="6913" width="4.7109375" customWidth="1"/>
    <col min="6914" max="6914" width="4.42578125" bestFit="1" customWidth="1"/>
    <col min="6915" max="6915" width="10.42578125" customWidth="1"/>
    <col min="6916" max="6916" width="6" customWidth="1"/>
    <col min="6918" max="6918" width="0" hidden="1" customWidth="1"/>
    <col min="6919" max="6919" width="7.7109375" customWidth="1"/>
    <col min="6920" max="6920" width="0" hidden="1" customWidth="1"/>
    <col min="6921" max="6921" width="7.7109375" customWidth="1"/>
    <col min="6922" max="6922" width="6.42578125" customWidth="1"/>
    <col min="6923" max="6923" width="5.140625" customWidth="1"/>
    <col min="6924" max="6924" width="7.7109375" bestFit="1" customWidth="1"/>
    <col min="6925" max="6925" width="5.140625" customWidth="1"/>
    <col min="6926" max="6926" width="6.7109375" customWidth="1"/>
    <col min="6927" max="6927" width="5.140625" customWidth="1"/>
    <col min="6928" max="6928" width="6.42578125" customWidth="1"/>
    <col min="6929" max="6929" width="5.140625" customWidth="1"/>
    <col min="6930" max="6930" width="6.42578125" customWidth="1"/>
    <col min="6931" max="6931" width="5.140625" customWidth="1"/>
    <col min="6932" max="6932" width="6.42578125" customWidth="1"/>
    <col min="6933" max="6933" width="5.140625" customWidth="1"/>
    <col min="6934" max="6934" width="6.42578125" customWidth="1"/>
    <col min="6935" max="6935" width="5.140625" customWidth="1"/>
    <col min="6936" max="6936" width="6.42578125" customWidth="1"/>
    <col min="6937" max="6937" width="4" customWidth="1"/>
    <col min="7169" max="7169" width="4.7109375" customWidth="1"/>
    <col min="7170" max="7170" width="4.42578125" bestFit="1" customWidth="1"/>
    <col min="7171" max="7171" width="10.42578125" customWidth="1"/>
    <col min="7172" max="7172" width="6" customWidth="1"/>
    <col min="7174" max="7174" width="0" hidden="1" customWidth="1"/>
    <col min="7175" max="7175" width="7.7109375" customWidth="1"/>
    <col min="7176" max="7176" width="0" hidden="1" customWidth="1"/>
    <col min="7177" max="7177" width="7.7109375" customWidth="1"/>
    <col min="7178" max="7178" width="6.42578125" customWidth="1"/>
    <col min="7179" max="7179" width="5.140625" customWidth="1"/>
    <col min="7180" max="7180" width="7.7109375" bestFit="1" customWidth="1"/>
    <col min="7181" max="7181" width="5.140625" customWidth="1"/>
    <col min="7182" max="7182" width="6.7109375" customWidth="1"/>
    <col min="7183" max="7183" width="5.140625" customWidth="1"/>
    <col min="7184" max="7184" width="6.42578125" customWidth="1"/>
    <col min="7185" max="7185" width="5.140625" customWidth="1"/>
    <col min="7186" max="7186" width="6.42578125" customWidth="1"/>
    <col min="7187" max="7187" width="5.140625" customWidth="1"/>
    <col min="7188" max="7188" width="6.42578125" customWidth="1"/>
    <col min="7189" max="7189" width="5.140625" customWidth="1"/>
    <col min="7190" max="7190" width="6.42578125" customWidth="1"/>
    <col min="7191" max="7191" width="5.140625" customWidth="1"/>
    <col min="7192" max="7192" width="6.42578125" customWidth="1"/>
    <col min="7193" max="7193" width="4" customWidth="1"/>
    <col min="7425" max="7425" width="4.7109375" customWidth="1"/>
    <col min="7426" max="7426" width="4.42578125" bestFit="1" customWidth="1"/>
    <col min="7427" max="7427" width="10.42578125" customWidth="1"/>
    <col min="7428" max="7428" width="6" customWidth="1"/>
    <col min="7430" max="7430" width="0" hidden="1" customWidth="1"/>
    <col min="7431" max="7431" width="7.7109375" customWidth="1"/>
    <col min="7432" max="7432" width="0" hidden="1" customWidth="1"/>
    <col min="7433" max="7433" width="7.7109375" customWidth="1"/>
    <col min="7434" max="7434" width="6.42578125" customWidth="1"/>
    <col min="7435" max="7435" width="5.140625" customWidth="1"/>
    <col min="7436" max="7436" width="7.7109375" bestFit="1" customWidth="1"/>
    <col min="7437" max="7437" width="5.140625" customWidth="1"/>
    <col min="7438" max="7438" width="6.7109375" customWidth="1"/>
    <col min="7439" max="7439" width="5.140625" customWidth="1"/>
    <col min="7440" max="7440" width="6.42578125" customWidth="1"/>
    <col min="7441" max="7441" width="5.140625" customWidth="1"/>
    <col min="7442" max="7442" width="6.42578125" customWidth="1"/>
    <col min="7443" max="7443" width="5.140625" customWidth="1"/>
    <col min="7444" max="7444" width="6.42578125" customWidth="1"/>
    <col min="7445" max="7445" width="5.140625" customWidth="1"/>
    <col min="7446" max="7446" width="6.42578125" customWidth="1"/>
    <col min="7447" max="7447" width="5.140625" customWidth="1"/>
    <col min="7448" max="7448" width="6.42578125" customWidth="1"/>
    <col min="7449" max="7449" width="4" customWidth="1"/>
    <col min="7681" max="7681" width="4.7109375" customWidth="1"/>
    <col min="7682" max="7682" width="4.42578125" bestFit="1" customWidth="1"/>
    <col min="7683" max="7683" width="10.42578125" customWidth="1"/>
    <col min="7684" max="7684" width="6" customWidth="1"/>
    <col min="7686" max="7686" width="0" hidden="1" customWidth="1"/>
    <col min="7687" max="7687" width="7.7109375" customWidth="1"/>
    <col min="7688" max="7688" width="0" hidden="1" customWidth="1"/>
    <col min="7689" max="7689" width="7.7109375" customWidth="1"/>
    <col min="7690" max="7690" width="6.42578125" customWidth="1"/>
    <col min="7691" max="7691" width="5.140625" customWidth="1"/>
    <col min="7692" max="7692" width="7.7109375" bestFit="1" customWidth="1"/>
    <col min="7693" max="7693" width="5.140625" customWidth="1"/>
    <col min="7694" max="7694" width="6.7109375" customWidth="1"/>
    <col min="7695" max="7695" width="5.140625" customWidth="1"/>
    <col min="7696" max="7696" width="6.42578125" customWidth="1"/>
    <col min="7697" max="7697" width="5.140625" customWidth="1"/>
    <col min="7698" max="7698" width="6.42578125" customWidth="1"/>
    <col min="7699" max="7699" width="5.140625" customWidth="1"/>
    <col min="7700" max="7700" width="6.42578125" customWidth="1"/>
    <col min="7701" max="7701" width="5.140625" customWidth="1"/>
    <col min="7702" max="7702" width="6.42578125" customWidth="1"/>
    <col min="7703" max="7703" width="5.140625" customWidth="1"/>
    <col min="7704" max="7704" width="6.42578125" customWidth="1"/>
    <col min="7705" max="7705" width="4" customWidth="1"/>
    <col min="7937" max="7937" width="4.7109375" customWidth="1"/>
    <col min="7938" max="7938" width="4.42578125" bestFit="1" customWidth="1"/>
    <col min="7939" max="7939" width="10.42578125" customWidth="1"/>
    <col min="7940" max="7940" width="6" customWidth="1"/>
    <col min="7942" max="7942" width="0" hidden="1" customWidth="1"/>
    <col min="7943" max="7943" width="7.7109375" customWidth="1"/>
    <col min="7944" max="7944" width="0" hidden="1" customWidth="1"/>
    <col min="7945" max="7945" width="7.7109375" customWidth="1"/>
    <col min="7946" max="7946" width="6.42578125" customWidth="1"/>
    <col min="7947" max="7947" width="5.140625" customWidth="1"/>
    <col min="7948" max="7948" width="7.7109375" bestFit="1" customWidth="1"/>
    <col min="7949" max="7949" width="5.140625" customWidth="1"/>
    <col min="7950" max="7950" width="6.7109375" customWidth="1"/>
    <col min="7951" max="7951" width="5.140625" customWidth="1"/>
    <col min="7952" max="7952" width="6.42578125" customWidth="1"/>
    <col min="7953" max="7953" width="5.140625" customWidth="1"/>
    <col min="7954" max="7954" width="6.42578125" customWidth="1"/>
    <col min="7955" max="7955" width="5.140625" customWidth="1"/>
    <col min="7956" max="7956" width="6.42578125" customWidth="1"/>
    <col min="7957" max="7957" width="5.140625" customWidth="1"/>
    <col min="7958" max="7958" width="6.42578125" customWidth="1"/>
    <col min="7959" max="7959" width="5.140625" customWidth="1"/>
    <col min="7960" max="7960" width="6.42578125" customWidth="1"/>
    <col min="7961" max="7961" width="4" customWidth="1"/>
    <col min="8193" max="8193" width="4.7109375" customWidth="1"/>
    <col min="8194" max="8194" width="4.42578125" bestFit="1" customWidth="1"/>
    <col min="8195" max="8195" width="10.42578125" customWidth="1"/>
    <col min="8196" max="8196" width="6" customWidth="1"/>
    <col min="8198" max="8198" width="0" hidden="1" customWidth="1"/>
    <col min="8199" max="8199" width="7.7109375" customWidth="1"/>
    <col min="8200" max="8200" width="0" hidden="1" customWidth="1"/>
    <col min="8201" max="8201" width="7.7109375" customWidth="1"/>
    <col min="8202" max="8202" width="6.42578125" customWidth="1"/>
    <col min="8203" max="8203" width="5.140625" customWidth="1"/>
    <col min="8204" max="8204" width="7.7109375" bestFit="1" customWidth="1"/>
    <col min="8205" max="8205" width="5.140625" customWidth="1"/>
    <col min="8206" max="8206" width="6.7109375" customWidth="1"/>
    <col min="8207" max="8207" width="5.140625" customWidth="1"/>
    <col min="8208" max="8208" width="6.42578125" customWidth="1"/>
    <col min="8209" max="8209" width="5.140625" customWidth="1"/>
    <col min="8210" max="8210" width="6.42578125" customWidth="1"/>
    <col min="8211" max="8211" width="5.140625" customWidth="1"/>
    <col min="8212" max="8212" width="6.42578125" customWidth="1"/>
    <col min="8213" max="8213" width="5.140625" customWidth="1"/>
    <col min="8214" max="8214" width="6.42578125" customWidth="1"/>
    <col min="8215" max="8215" width="5.140625" customWidth="1"/>
    <col min="8216" max="8216" width="6.42578125" customWidth="1"/>
    <col min="8217" max="8217" width="4" customWidth="1"/>
    <col min="8449" max="8449" width="4.7109375" customWidth="1"/>
    <col min="8450" max="8450" width="4.42578125" bestFit="1" customWidth="1"/>
    <col min="8451" max="8451" width="10.42578125" customWidth="1"/>
    <col min="8452" max="8452" width="6" customWidth="1"/>
    <col min="8454" max="8454" width="0" hidden="1" customWidth="1"/>
    <col min="8455" max="8455" width="7.7109375" customWidth="1"/>
    <col min="8456" max="8456" width="0" hidden="1" customWidth="1"/>
    <col min="8457" max="8457" width="7.7109375" customWidth="1"/>
    <col min="8458" max="8458" width="6.42578125" customWidth="1"/>
    <col min="8459" max="8459" width="5.140625" customWidth="1"/>
    <col min="8460" max="8460" width="7.7109375" bestFit="1" customWidth="1"/>
    <col min="8461" max="8461" width="5.140625" customWidth="1"/>
    <col min="8462" max="8462" width="6.7109375" customWidth="1"/>
    <col min="8463" max="8463" width="5.140625" customWidth="1"/>
    <col min="8464" max="8464" width="6.42578125" customWidth="1"/>
    <col min="8465" max="8465" width="5.140625" customWidth="1"/>
    <col min="8466" max="8466" width="6.42578125" customWidth="1"/>
    <col min="8467" max="8467" width="5.140625" customWidth="1"/>
    <col min="8468" max="8468" width="6.42578125" customWidth="1"/>
    <col min="8469" max="8469" width="5.140625" customWidth="1"/>
    <col min="8470" max="8470" width="6.42578125" customWidth="1"/>
    <col min="8471" max="8471" width="5.140625" customWidth="1"/>
    <col min="8472" max="8472" width="6.42578125" customWidth="1"/>
    <col min="8473" max="8473" width="4" customWidth="1"/>
    <col min="8705" max="8705" width="4.7109375" customWidth="1"/>
    <col min="8706" max="8706" width="4.42578125" bestFit="1" customWidth="1"/>
    <col min="8707" max="8707" width="10.42578125" customWidth="1"/>
    <col min="8708" max="8708" width="6" customWidth="1"/>
    <col min="8710" max="8710" width="0" hidden="1" customWidth="1"/>
    <col min="8711" max="8711" width="7.7109375" customWidth="1"/>
    <col min="8712" max="8712" width="0" hidden="1" customWidth="1"/>
    <col min="8713" max="8713" width="7.7109375" customWidth="1"/>
    <col min="8714" max="8714" width="6.42578125" customWidth="1"/>
    <col min="8715" max="8715" width="5.140625" customWidth="1"/>
    <col min="8716" max="8716" width="7.7109375" bestFit="1" customWidth="1"/>
    <col min="8717" max="8717" width="5.140625" customWidth="1"/>
    <col min="8718" max="8718" width="6.7109375" customWidth="1"/>
    <col min="8719" max="8719" width="5.140625" customWidth="1"/>
    <col min="8720" max="8720" width="6.42578125" customWidth="1"/>
    <col min="8721" max="8721" width="5.140625" customWidth="1"/>
    <col min="8722" max="8722" width="6.42578125" customWidth="1"/>
    <col min="8723" max="8723" width="5.140625" customWidth="1"/>
    <col min="8724" max="8724" width="6.42578125" customWidth="1"/>
    <col min="8725" max="8725" width="5.140625" customWidth="1"/>
    <col min="8726" max="8726" width="6.42578125" customWidth="1"/>
    <col min="8727" max="8727" width="5.140625" customWidth="1"/>
    <col min="8728" max="8728" width="6.42578125" customWidth="1"/>
    <col min="8729" max="8729" width="4" customWidth="1"/>
    <col min="8961" max="8961" width="4.7109375" customWidth="1"/>
    <col min="8962" max="8962" width="4.42578125" bestFit="1" customWidth="1"/>
    <col min="8963" max="8963" width="10.42578125" customWidth="1"/>
    <col min="8964" max="8964" width="6" customWidth="1"/>
    <col min="8966" max="8966" width="0" hidden="1" customWidth="1"/>
    <col min="8967" max="8967" width="7.7109375" customWidth="1"/>
    <col min="8968" max="8968" width="0" hidden="1" customWidth="1"/>
    <col min="8969" max="8969" width="7.7109375" customWidth="1"/>
    <col min="8970" max="8970" width="6.42578125" customWidth="1"/>
    <col min="8971" max="8971" width="5.140625" customWidth="1"/>
    <col min="8972" max="8972" width="7.7109375" bestFit="1" customWidth="1"/>
    <col min="8973" max="8973" width="5.140625" customWidth="1"/>
    <col min="8974" max="8974" width="6.7109375" customWidth="1"/>
    <col min="8975" max="8975" width="5.140625" customWidth="1"/>
    <col min="8976" max="8976" width="6.42578125" customWidth="1"/>
    <col min="8977" max="8977" width="5.140625" customWidth="1"/>
    <col min="8978" max="8978" width="6.42578125" customWidth="1"/>
    <col min="8979" max="8979" width="5.140625" customWidth="1"/>
    <col min="8980" max="8980" width="6.42578125" customWidth="1"/>
    <col min="8981" max="8981" width="5.140625" customWidth="1"/>
    <col min="8982" max="8982" width="6.42578125" customWidth="1"/>
    <col min="8983" max="8983" width="5.140625" customWidth="1"/>
    <col min="8984" max="8984" width="6.42578125" customWidth="1"/>
    <col min="8985" max="8985" width="4" customWidth="1"/>
    <col min="9217" max="9217" width="4.7109375" customWidth="1"/>
    <col min="9218" max="9218" width="4.42578125" bestFit="1" customWidth="1"/>
    <col min="9219" max="9219" width="10.42578125" customWidth="1"/>
    <col min="9220" max="9220" width="6" customWidth="1"/>
    <col min="9222" max="9222" width="0" hidden="1" customWidth="1"/>
    <col min="9223" max="9223" width="7.7109375" customWidth="1"/>
    <col min="9224" max="9224" width="0" hidden="1" customWidth="1"/>
    <col min="9225" max="9225" width="7.7109375" customWidth="1"/>
    <col min="9226" max="9226" width="6.42578125" customWidth="1"/>
    <col min="9227" max="9227" width="5.140625" customWidth="1"/>
    <col min="9228" max="9228" width="7.7109375" bestFit="1" customWidth="1"/>
    <col min="9229" max="9229" width="5.140625" customWidth="1"/>
    <col min="9230" max="9230" width="6.7109375" customWidth="1"/>
    <col min="9231" max="9231" width="5.140625" customWidth="1"/>
    <col min="9232" max="9232" width="6.42578125" customWidth="1"/>
    <col min="9233" max="9233" width="5.140625" customWidth="1"/>
    <col min="9234" max="9234" width="6.42578125" customWidth="1"/>
    <col min="9235" max="9235" width="5.140625" customWidth="1"/>
    <col min="9236" max="9236" width="6.42578125" customWidth="1"/>
    <col min="9237" max="9237" width="5.140625" customWidth="1"/>
    <col min="9238" max="9238" width="6.42578125" customWidth="1"/>
    <col min="9239" max="9239" width="5.140625" customWidth="1"/>
    <col min="9240" max="9240" width="6.42578125" customWidth="1"/>
    <col min="9241" max="9241" width="4" customWidth="1"/>
    <col min="9473" max="9473" width="4.7109375" customWidth="1"/>
    <col min="9474" max="9474" width="4.42578125" bestFit="1" customWidth="1"/>
    <col min="9475" max="9475" width="10.42578125" customWidth="1"/>
    <col min="9476" max="9476" width="6" customWidth="1"/>
    <col min="9478" max="9478" width="0" hidden="1" customWidth="1"/>
    <col min="9479" max="9479" width="7.7109375" customWidth="1"/>
    <col min="9480" max="9480" width="0" hidden="1" customWidth="1"/>
    <col min="9481" max="9481" width="7.7109375" customWidth="1"/>
    <col min="9482" max="9482" width="6.42578125" customWidth="1"/>
    <col min="9483" max="9483" width="5.140625" customWidth="1"/>
    <col min="9484" max="9484" width="7.7109375" bestFit="1" customWidth="1"/>
    <col min="9485" max="9485" width="5.140625" customWidth="1"/>
    <col min="9486" max="9486" width="6.7109375" customWidth="1"/>
    <col min="9487" max="9487" width="5.140625" customWidth="1"/>
    <col min="9488" max="9488" width="6.42578125" customWidth="1"/>
    <col min="9489" max="9489" width="5.140625" customWidth="1"/>
    <col min="9490" max="9490" width="6.42578125" customWidth="1"/>
    <col min="9491" max="9491" width="5.140625" customWidth="1"/>
    <col min="9492" max="9492" width="6.42578125" customWidth="1"/>
    <col min="9493" max="9493" width="5.140625" customWidth="1"/>
    <col min="9494" max="9494" width="6.42578125" customWidth="1"/>
    <col min="9495" max="9495" width="5.140625" customWidth="1"/>
    <col min="9496" max="9496" width="6.42578125" customWidth="1"/>
    <col min="9497" max="9497" width="4" customWidth="1"/>
    <col min="9729" max="9729" width="4.7109375" customWidth="1"/>
    <col min="9730" max="9730" width="4.42578125" bestFit="1" customWidth="1"/>
    <col min="9731" max="9731" width="10.42578125" customWidth="1"/>
    <col min="9732" max="9732" width="6" customWidth="1"/>
    <col min="9734" max="9734" width="0" hidden="1" customWidth="1"/>
    <col min="9735" max="9735" width="7.7109375" customWidth="1"/>
    <col min="9736" max="9736" width="0" hidden="1" customWidth="1"/>
    <col min="9737" max="9737" width="7.7109375" customWidth="1"/>
    <col min="9738" max="9738" width="6.42578125" customWidth="1"/>
    <col min="9739" max="9739" width="5.140625" customWidth="1"/>
    <col min="9740" max="9740" width="7.7109375" bestFit="1" customWidth="1"/>
    <col min="9741" max="9741" width="5.140625" customWidth="1"/>
    <col min="9742" max="9742" width="6.7109375" customWidth="1"/>
    <col min="9743" max="9743" width="5.140625" customWidth="1"/>
    <col min="9744" max="9744" width="6.42578125" customWidth="1"/>
    <col min="9745" max="9745" width="5.140625" customWidth="1"/>
    <col min="9746" max="9746" width="6.42578125" customWidth="1"/>
    <col min="9747" max="9747" width="5.140625" customWidth="1"/>
    <col min="9748" max="9748" width="6.42578125" customWidth="1"/>
    <col min="9749" max="9749" width="5.140625" customWidth="1"/>
    <col min="9750" max="9750" width="6.42578125" customWidth="1"/>
    <col min="9751" max="9751" width="5.140625" customWidth="1"/>
    <col min="9752" max="9752" width="6.42578125" customWidth="1"/>
    <col min="9753" max="9753" width="4" customWidth="1"/>
    <col min="9985" max="9985" width="4.7109375" customWidth="1"/>
    <col min="9986" max="9986" width="4.42578125" bestFit="1" customWidth="1"/>
    <col min="9987" max="9987" width="10.42578125" customWidth="1"/>
    <col min="9988" max="9988" width="6" customWidth="1"/>
    <col min="9990" max="9990" width="0" hidden="1" customWidth="1"/>
    <col min="9991" max="9991" width="7.7109375" customWidth="1"/>
    <col min="9992" max="9992" width="0" hidden="1" customWidth="1"/>
    <col min="9993" max="9993" width="7.7109375" customWidth="1"/>
    <col min="9994" max="9994" width="6.42578125" customWidth="1"/>
    <col min="9995" max="9995" width="5.140625" customWidth="1"/>
    <col min="9996" max="9996" width="7.7109375" bestFit="1" customWidth="1"/>
    <col min="9997" max="9997" width="5.140625" customWidth="1"/>
    <col min="9998" max="9998" width="6.7109375" customWidth="1"/>
    <col min="9999" max="9999" width="5.140625" customWidth="1"/>
    <col min="10000" max="10000" width="6.42578125" customWidth="1"/>
    <col min="10001" max="10001" width="5.140625" customWidth="1"/>
    <col min="10002" max="10002" width="6.42578125" customWidth="1"/>
    <col min="10003" max="10003" width="5.140625" customWidth="1"/>
    <col min="10004" max="10004" width="6.42578125" customWidth="1"/>
    <col min="10005" max="10005" width="5.140625" customWidth="1"/>
    <col min="10006" max="10006" width="6.42578125" customWidth="1"/>
    <col min="10007" max="10007" width="5.140625" customWidth="1"/>
    <col min="10008" max="10008" width="6.42578125" customWidth="1"/>
    <col min="10009" max="10009" width="4" customWidth="1"/>
    <col min="10241" max="10241" width="4.7109375" customWidth="1"/>
    <col min="10242" max="10242" width="4.42578125" bestFit="1" customWidth="1"/>
    <col min="10243" max="10243" width="10.42578125" customWidth="1"/>
    <col min="10244" max="10244" width="6" customWidth="1"/>
    <col min="10246" max="10246" width="0" hidden="1" customWidth="1"/>
    <col min="10247" max="10247" width="7.7109375" customWidth="1"/>
    <col min="10248" max="10248" width="0" hidden="1" customWidth="1"/>
    <col min="10249" max="10249" width="7.7109375" customWidth="1"/>
    <col min="10250" max="10250" width="6.42578125" customWidth="1"/>
    <col min="10251" max="10251" width="5.140625" customWidth="1"/>
    <col min="10252" max="10252" width="7.7109375" bestFit="1" customWidth="1"/>
    <col min="10253" max="10253" width="5.140625" customWidth="1"/>
    <col min="10254" max="10254" width="6.7109375" customWidth="1"/>
    <col min="10255" max="10255" width="5.140625" customWidth="1"/>
    <col min="10256" max="10256" width="6.42578125" customWidth="1"/>
    <col min="10257" max="10257" width="5.140625" customWidth="1"/>
    <col min="10258" max="10258" width="6.42578125" customWidth="1"/>
    <col min="10259" max="10259" width="5.140625" customWidth="1"/>
    <col min="10260" max="10260" width="6.42578125" customWidth="1"/>
    <col min="10261" max="10261" width="5.140625" customWidth="1"/>
    <col min="10262" max="10262" width="6.42578125" customWidth="1"/>
    <col min="10263" max="10263" width="5.140625" customWidth="1"/>
    <col min="10264" max="10264" width="6.42578125" customWidth="1"/>
    <col min="10265" max="10265" width="4" customWidth="1"/>
    <col min="10497" max="10497" width="4.7109375" customWidth="1"/>
    <col min="10498" max="10498" width="4.42578125" bestFit="1" customWidth="1"/>
    <col min="10499" max="10499" width="10.42578125" customWidth="1"/>
    <col min="10500" max="10500" width="6" customWidth="1"/>
    <col min="10502" max="10502" width="0" hidden="1" customWidth="1"/>
    <col min="10503" max="10503" width="7.7109375" customWidth="1"/>
    <col min="10504" max="10504" width="0" hidden="1" customWidth="1"/>
    <col min="10505" max="10505" width="7.7109375" customWidth="1"/>
    <col min="10506" max="10506" width="6.42578125" customWidth="1"/>
    <col min="10507" max="10507" width="5.140625" customWidth="1"/>
    <col min="10508" max="10508" width="7.7109375" bestFit="1" customWidth="1"/>
    <col min="10509" max="10509" width="5.140625" customWidth="1"/>
    <col min="10510" max="10510" width="6.7109375" customWidth="1"/>
    <col min="10511" max="10511" width="5.140625" customWidth="1"/>
    <col min="10512" max="10512" width="6.42578125" customWidth="1"/>
    <col min="10513" max="10513" width="5.140625" customWidth="1"/>
    <col min="10514" max="10514" width="6.42578125" customWidth="1"/>
    <col min="10515" max="10515" width="5.140625" customWidth="1"/>
    <col min="10516" max="10516" width="6.42578125" customWidth="1"/>
    <col min="10517" max="10517" width="5.140625" customWidth="1"/>
    <col min="10518" max="10518" width="6.42578125" customWidth="1"/>
    <col min="10519" max="10519" width="5.140625" customWidth="1"/>
    <col min="10520" max="10520" width="6.42578125" customWidth="1"/>
    <col min="10521" max="10521" width="4" customWidth="1"/>
    <col min="10753" max="10753" width="4.7109375" customWidth="1"/>
    <col min="10754" max="10754" width="4.42578125" bestFit="1" customWidth="1"/>
    <col min="10755" max="10755" width="10.42578125" customWidth="1"/>
    <col min="10756" max="10756" width="6" customWidth="1"/>
    <col min="10758" max="10758" width="0" hidden="1" customWidth="1"/>
    <col min="10759" max="10759" width="7.7109375" customWidth="1"/>
    <col min="10760" max="10760" width="0" hidden="1" customWidth="1"/>
    <col min="10761" max="10761" width="7.7109375" customWidth="1"/>
    <col min="10762" max="10762" width="6.42578125" customWidth="1"/>
    <col min="10763" max="10763" width="5.140625" customWidth="1"/>
    <col min="10764" max="10764" width="7.7109375" bestFit="1" customWidth="1"/>
    <col min="10765" max="10765" width="5.140625" customWidth="1"/>
    <col min="10766" max="10766" width="6.7109375" customWidth="1"/>
    <col min="10767" max="10767" width="5.140625" customWidth="1"/>
    <col min="10768" max="10768" width="6.42578125" customWidth="1"/>
    <col min="10769" max="10769" width="5.140625" customWidth="1"/>
    <col min="10770" max="10770" width="6.42578125" customWidth="1"/>
    <col min="10771" max="10771" width="5.140625" customWidth="1"/>
    <col min="10772" max="10772" width="6.42578125" customWidth="1"/>
    <col min="10773" max="10773" width="5.140625" customWidth="1"/>
    <col min="10774" max="10774" width="6.42578125" customWidth="1"/>
    <col min="10775" max="10775" width="5.140625" customWidth="1"/>
    <col min="10776" max="10776" width="6.42578125" customWidth="1"/>
    <col min="10777" max="10777" width="4" customWidth="1"/>
    <col min="11009" max="11009" width="4.7109375" customWidth="1"/>
    <col min="11010" max="11010" width="4.42578125" bestFit="1" customWidth="1"/>
    <col min="11011" max="11011" width="10.42578125" customWidth="1"/>
    <col min="11012" max="11012" width="6" customWidth="1"/>
    <col min="11014" max="11014" width="0" hidden="1" customWidth="1"/>
    <col min="11015" max="11015" width="7.7109375" customWidth="1"/>
    <col min="11016" max="11016" width="0" hidden="1" customWidth="1"/>
    <col min="11017" max="11017" width="7.7109375" customWidth="1"/>
    <col min="11018" max="11018" width="6.42578125" customWidth="1"/>
    <col min="11019" max="11019" width="5.140625" customWidth="1"/>
    <col min="11020" max="11020" width="7.7109375" bestFit="1" customWidth="1"/>
    <col min="11021" max="11021" width="5.140625" customWidth="1"/>
    <col min="11022" max="11022" width="6.7109375" customWidth="1"/>
    <col min="11023" max="11023" width="5.140625" customWidth="1"/>
    <col min="11024" max="11024" width="6.42578125" customWidth="1"/>
    <col min="11025" max="11025" width="5.140625" customWidth="1"/>
    <col min="11026" max="11026" width="6.42578125" customWidth="1"/>
    <col min="11027" max="11027" width="5.140625" customWidth="1"/>
    <col min="11028" max="11028" width="6.42578125" customWidth="1"/>
    <col min="11029" max="11029" width="5.140625" customWidth="1"/>
    <col min="11030" max="11030" width="6.42578125" customWidth="1"/>
    <col min="11031" max="11031" width="5.140625" customWidth="1"/>
    <col min="11032" max="11032" width="6.42578125" customWidth="1"/>
    <col min="11033" max="11033" width="4" customWidth="1"/>
    <col min="11265" max="11265" width="4.7109375" customWidth="1"/>
    <col min="11266" max="11266" width="4.42578125" bestFit="1" customWidth="1"/>
    <col min="11267" max="11267" width="10.42578125" customWidth="1"/>
    <col min="11268" max="11268" width="6" customWidth="1"/>
    <col min="11270" max="11270" width="0" hidden="1" customWidth="1"/>
    <col min="11271" max="11271" width="7.7109375" customWidth="1"/>
    <col min="11272" max="11272" width="0" hidden="1" customWidth="1"/>
    <col min="11273" max="11273" width="7.7109375" customWidth="1"/>
    <col min="11274" max="11274" width="6.42578125" customWidth="1"/>
    <col min="11275" max="11275" width="5.140625" customWidth="1"/>
    <col min="11276" max="11276" width="7.7109375" bestFit="1" customWidth="1"/>
    <col min="11277" max="11277" width="5.140625" customWidth="1"/>
    <col min="11278" max="11278" width="6.7109375" customWidth="1"/>
    <col min="11279" max="11279" width="5.140625" customWidth="1"/>
    <col min="11280" max="11280" width="6.42578125" customWidth="1"/>
    <col min="11281" max="11281" width="5.140625" customWidth="1"/>
    <col min="11282" max="11282" width="6.42578125" customWidth="1"/>
    <col min="11283" max="11283" width="5.140625" customWidth="1"/>
    <col min="11284" max="11284" width="6.42578125" customWidth="1"/>
    <col min="11285" max="11285" width="5.140625" customWidth="1"/>
    <col min="11286" max="11286" width="6.42578125" customWidth="1"/>
    <col min="11287" max="11287" width="5.140625" customWidth="1"/>
    <col min="11288" max="11288" width="6.42578125" customWidth="1"/>
    <col min="11289" max="11289" width="4" customWidth="1"/>
    <col min="11521" max="11521" width="4.7109375" customWidth="1"/>
    <col min="11522" max="11522" width="4.42578125" bestFit="1" customWidth="1"/>
    <col min="11523" max="11523" width="10.42578125" customWidth="1"/>
    <col min="11524" max="11524" width="6" customWidth="1"/>
    <col min="11526" max="11526" width="0" hidden="1" customWidth="1"/>
    <col min="11527" max="11527" width="7.7109375" customWidth="1"/>
    <col min="11528" max="11528" width="0" hidden="1" customWidth="1"/>
    <col min="11529" max="11529" width="7.7109375" customWidth="1"/>
    <col min="11530" max="11530" width="6.42578125" customWidth="1"/>
    <col min="11531" max="11531" width="5.140625" customWidth="1"/>
    <col min="11532" max="11532" width="7.7109375" bestFit="1" customWidth="1"/>
    <col min="11533" max="11533" width="5.140625" customWidth="1"/>
    <col min="11534" max="11534" width="6.7109375" customWidth="1"/>
    <col min="11535" max="11535" width="5.140625" customWidth="1"/>
    <col min="11536" max="11536" width="6.42578125" customWidth="1"/>
    <col min="11537" max="11537" width="5.140625" customWidth="1"/>
    <col min="11538" max="11538" width="6.42578125" customWidth="1"/>
    <col min="11539" max="11539" width="5.140625" customWidth="1"/>
    <col min="11540" max="11540" width="6.42578125" customWidth="1"/>
    <col min="11541" max="11541" width="5.140625" customWidth="1"/>
    <col min="11542" max="11542" width="6.42578125" customWidth="1"/>
    <col min="11543" max="11543" width="5.140625" customWidth="1"/>
    <col min="11544" max="11544" width="6.42578125" customWidth="1"/>
    <col min="11545" max="11545" width="4" customWidth="1"/>
    <col min="11777" max="11777" width="4.7109375" customWidth="1"/>
    <col min="11778" max="11778" width="4.42578125" bestFit="1" customWidth="1"/>
    <col min="11779" max="11779" width="10.42578125" customWidth="1"/>
    <col min="11780" max="11780" width="6" customWidth="1"/>
    <col min="11782" max="11782" width="0" hidden="1" customWidth="1"/>
    <col min="11783" max="11783" width="7.7109375" customWidth="1"/>
    <col min="11784" max="11784" width="0" hidden="1" customWidth="1"/>
    <col min="11785" max="11785" width="7.7109375" customWidth="1"/>
    <col min="11786" max="11786" width="6.42578125" customWidth="1"/>
    <col min="11787" max="11787" width="5.140625" customWidth="1"/>
    <col min="11788" max="11788" width="7.7109375" bestFit="1" customWidth="1"/>
    <col min="11789" max="11789" width="5.140625" customWidth="1"/>
    <col min="11790" max="11790" width="6.7109375" customWidth="1"/>
    <col min="11791" max="11791" width="5.140625" customWidth="1"/>
    <col min="11792" max="11792" width="6.42578125" customWidth="1"/>
    <col min="11793" max="11793" width="5.140625" customWidth="1"/>
    <col min="11794" max="11794" width="6.42578125" customWidth="1"/>
    <col min="11795" max="11795" width="5.140625" customWidth="1"/>
    <col min="11796" max="11796" width="6.42578125" customWidth="1"/>
    <col min="11797" max="11797" width="5.140625" customWidth="1"/>
    <col min="11798" max="11798" width="6.42578125" customWidth="1"/>
    <col min="11799" max="11799" width="5.140625" customWidth="1"/>
    <col min="11800" max="11800" width="6.42578125" customWidth="1"/>
    <col min="11801" max="11801" width="4" customWidth="1"/>
    <col min="12033" max="12033" width="4.7109375" customWidth="1"/>
    <col min="12034" max="12034" width="4.42578125" bestFit="1" customWidth="1"/>
    <col min="12035" max="12035" width="10.42578125" customWidth="1"/>
    <col min="12036" max="12036" width="6" customWidth="1"/>
    <col min="12038" max="12038" width="0" hidden="1" customWidth="1"/>
    <col min="12039" max="12039" width="7.7109375" customWidth="1"/>
    <col min="12040" max="12040" width="0" hidden="1" customWidth="1"/>
    <col min="12041" max="12041" width="7.7109375" customWidth="1"/>
    <col min="12042" max="12042" width="6.42578125" customWidth="1"/>
    <col min="12043" max="12043" width="5.140625" customWidth="1"/>
    <col min="12044" max="12044" width="7.7109375" bestFit="1" customWidth="1"/>
    <col min="12045" max="12045" width="5.140625" customWidth="1"/>
    <col min="12046" max="12046" width="6.7109375" customWidth="1"/>
    <col min="12047" max="12047" width="5.140625" customWidth="1"/>
    <col min="12048" max="12048" width="6.42578125" customWidth="1"/>
    <col min="12049" max="12049" width="5.140625" customWidth="1"/>
    <col min="12050" max="12050" width="6.42578125" customWidth="1"/>
    <col min="12051" max="12051" width="5.140625" customWidth="1"/>
    <col min="12052" max="12052" width="6.42578125" customWidth="1"/>
    <col min="12053" max="12053" width="5.140625" customWidth="1"/>
    <col min="12054" max="12054" width="6.42578125" customWidth="1"/>
    <col min="12055" max="12055" width="5.140625" customWidth="1"/>
    <col min="12056" max="12056" width="6.42578125" customWidth="1"/>
    <col min="12057" max="12057" width="4" customWidth="1"/>
    <col min="12289" max="12289" width="4.7109375" customWidth="1"/>
    <col min="12290" max="12290" width="4.42578125" bestFit="1" customWidth="1"/>
    <col min="12291" max="12291" width="10.42578125" customWidth="1"/>
    <col min="12292" max="12292" width="6" customWidth="1"/>
    <col min="12294" max="12294" width="0" hidden="1" customWidth="1"/>
    <col min="12295" max="12295" width="7.7109375" customWidth="1"/>
    <col min="12296" max="12296" width="0" hidden="1" customWidth="1"/>
    <col min="12297" max="12297" width="7.7109375" customWidth="1"/>
    <col min="12298" max="12298" width="6.42578125" customWidth="1"/>
    <col min="12299" max="12299" width="5.140625" customWidth="1"/>
    <col min="12300" max="12300" width="7.7109375" bestFit="1" customWidth="1"/>
    <col min="12301" max="12301" width="5.140625" customWidth="1"/>
    <col min="12302" max="12302" width="6.7109375" customWidth="1"/>
    <col min="12303" max="12303" width="5.140625" customWidth="1"/>
    <col min="12304" max="12304" width="6.42578125" customWidth="1"/>
    <col min="12305" max="12305" width="5.140625" customWidth="1"/>
    <col min="12306" max="12306" width="6.42578125" customWidth="1"/>
    <col min="12307" max="12307" width="5.140625" customWidth="1"/>
    <col min="12308" max="12308" width="6.42578125" customWidth="1"/>
    <col min="12309" max="12309" width="5.140625" customWidth="1"/>
    <col min="12310" max="12310" width="6.42578125" customWidth="1"/>
    <col min="12311" max="12311" width="5.140625" customWidth="1"/>
    <col min="12312" max="12312" width="6.42578125" customWidth="1"/>
    <col min="12313" max="12313" width="4" customWidth="1"/>
    <col min="12545" max="12545" width="4.7109375" customWidth="1"/>
    <col min="12546" max="12546" width="4.42578125" bestFit="1" customWidth="1"/>
    <col min="12547" max="12547" width="10.42578125" customWidth="1"/>
    <col min="12548" max="12548" width="6" customWidth="1"/>
    <col min="12550" max="12550" width="0" hidden="1" customWidth="1"/>
    <col min="12551" max="12551" width="7.7109375" customWidth="1"/>
    <col min="12552" max="12552" width="0" hidden="1" customWidth="1"/>
    <col min="12553" max="12553" width="7.7109375" customWidth="1"/>
    <col min="12554" max="12554" width="6.42578125" customWidth="1"/>
    <col min="12555" max="12555" width="5.140625" customWidth="1"/>
    <col min="12556" max="12556" width="7.7109375" bestFit="1" customWidth="1"/>
    <col min="12557" max="12557" width="5.140625" customWidth="1"/>
    <col min="12558" max="12558" width="6.7109375" customWidth="1"/>
    <col min="12559" max="12559" width="5.140625" customWidth="1"/>
    <col min="12560" max="12560" width="6.42578125" customWidth="1"/>
    <col min="12561" max="12561" width="5.140625" customWidth="1"/>
    <col min="12562" max="12562" width="6.42578125" customWidth="1"/>
    <col min="12563" max="12563" width="5.140625" customWidth="1"/>
    <col min="12564" max="12564" width="6.42578125" customWidth="1"/>
    <col min="12565" max="12565" width="5.140625" customWidth="1"/>
    <col min="12566" max="12566" width="6.42578125" customWidth="1"/>
    <col min="12567" max="12567" width="5.140625" customWidth="1"/>
    <col min="12568" max="12568" width="6.42578125" customWidth="1"/>
    <col min="12569" max="12569" width="4" customWidth="1"/>
    <col min="12801" max="12801" width="4.7109375" customWidth="1"/>
    <col min="12802" max="12802" width="4.42578125" bestFit="1" customWidth="1"/>
    <col min="12803" max="12803" width="10.42578125" customWidth="1"/>
    <col min="12804" max="12804" width="6" customWidth="1"/>
    <col min="12806" max="12806" width="0" hidden="1" customWidth="1"/>
    <col min="12807" max="12807" width="7.7109375" customWidth="1"/>
    <col min="12808" max="12808" width="0" hidden="1" customWidth="1"/>
    <col min="12809" max="12809" width="7.7109375" customWidth="1"/>
    <col min="12810" max="12810" width="6.42578125" customWidth="1"/>
    <col min="12811" max="12811" width="5.140625" customWidth="1"/>
    <col min="12812" max="12812" width="7.7109375" bestFit="1" customWidth="1"/>
    <col min="12813" max="12813" width="5.140625" customWidth="1"/>
    <col min="12814" max="12814" width="6.7109375" customWidth="1"/>
    <col min="12815" max="12815" width="5.140625" customWidth="1"/>
    <col min="12816" max="12816" width="6.42578125" customWidth="1"/>
    <col min="12817" max="12817" width="5.140625" customWidth="1"/>
    <col min="12818" max="12818" width="6.42578125" customWidth="1"/>
    <col min="12819" max="12819" width="5.140625" customWidth="1"/>
    <col min="12820" max="12820" width="6.42578125" customWidth="1"/>
    <col min="12821" max="12821" width="5.140625" customWidth="1"/>
    <col min="12822" max="12822" width="6.42578125" customWidth="1"/>
    <col min="12823" max="12823" width="5.140625" customWidth="1"/>
    <col min="12824" max="12824" width="6.42578125" customWidth="1"/>
    <col min="12825" max="12825" width="4" customWidth="1"/>
    <col min="13057" max="13057" width="4.7109375" customWidth="1"/>
    <col min="13058" max="13058" width="4.42578125" bestFit="1" customWidth="1"/>
    <col min="13059" max="13059" width="10.42578125" customWidth="1"/>
    <col min="13060" max="13060" width="6" customWidth="1"/>
    <col min="13062" max="13062" width="0" hidden="1" customWidth="1"/>
    <col min="13063" max="13063" width="7.7109375" customWidth="1"/>
    <col min="13064" max="13064" width="0" hidden="1" customWidth="1"/>
    <col min="13065" max="13065" width="7.7109375" customWidth="1"/>
    <col min="13066" max="13066" width="6.42578125" customWidth="1"/>
    <col min="13067" max="13067" width="5.140625" customWidth="1"/>
    <col min="13068" max="13068" width="7.7109375" bestFit="1" customWidth="1"/>
    <col min="13069" max="13069" width="5.140625" customWidth="1"/>
    <col min="13070" max="13070" width="6.7109375" customWidth="1"/>
    <col min="13071" max="13071" width="5.140625" customWidth="1"/>
    <col min="13072" max="13072" width="6.42578125" customWidth="1"/>
    <col min="13073" max="13073" width="5.140625" customWidth="1"/>
    <col min="13074" max="13074" width="6.42578125" customWidth="1"/>
    <col min="13075" max="13075" width="5.140625" customWidth="1"/>
    <col min="13076" max="13076" width="6.42578125" customWidth="1"/>
    <col min="13077" max="13077" width="5.140625" customWidth="1"/>
    <col min="13078" max="13078" width="6.42578125" customWidth="1"/>
    <col min="13079" max="13079" width="5.140625" customWidth="1"/>
    <col min="13080" max="13080" width="6.42578125" customWidth="1"/>
    <col min="13081" max="13081" width="4" customWidth="1"/>
    <col min="13313" max="13313" width="4.7109375" customWidth="1"/>
    <col min="13314" max="13314" width="4.42578125" bestFit="1" customWidth="1"/>
    <col min="13315" max="13315" width="10.42578125" customWidth="1"/>
    <col min="13316" max="13316" width="6" customWidth="1"/>
    <col min="13318" max="13318" width="0" hidden="1" customWidth="1"/>
    <col min="13319" max="13319" width="7.7109375" customWidth="1"/>
    <col min="13320" max="13320" width="0" hidden="1" customWidth="1"/>
    <col min="13321" max="13321" width="7.7109375" customWidth="1"/>
    <col min="13322" max="13322" width="6.42578125" customWidth="1"/>
    <col min="13323" max="13323" width="5.140625" customWidth="1"/>
    <col min="13324" max="13324" width="7.7109375" bestFit="1" customWidth="1"/>
    <col min="13325" max="13325" width="5.140625" customWidth="1"/>
    <col min="13326" max="13326" width="6.7109375" customWidth="1"/>
    <col min="13327" max="13327" width="5.140625" customWidth="1"/>
    <col min="13328" max="13328" width="6.42578125" customWidth="1"/>
    <col min="13329" max="13329" width="5.140625" customWidth="1"/>
    <col min="13330" max="13330" width="6.42578125" customWidth="1"/>
    <col min="13331" max="13331" width="5.140625" customWidth="1"/>
    <col min="13332" max="13332" width="6.42578125" customWidth="1"/>
    <col min="13333" max="13333" width="5.140625" customWidth="1"/>
    <col min="13334" max="13334" width="6.42578125" customWidth="1"/>
    <col min="13335" max="13335" width="5.140625" customWidth="1"/>
    <col min="13336" max="13336" width="6.42578125" customWidth="1"/>
    <col min="13337" max="13337" width="4" customWidth="1"/>
    <col min="13569" max="13569" width="4.7109375" customWidth="1"/>
    <col min="13570" max="13570" width="4.42578125" bestFit="1" customWidth="1"/>
    <col min="13571" max="13571" width="10.42578125" customWidth="1"/>
    <col min="13572" max="13572" width="6" customWidth="1"/>
    <col min="13574" max="13574" width="0" hidden="1" customWidth="1"/>
    <col min="13575" max="13575" width="7.7109375" customWidth="1"/>
    <col min="13576" max="13576" width="0" hidden="1" customWidth="1"/>
    <col min="13577" max="13577" width="7.7109375" customWidth="1"/>
    <col min="13578" max="13578" width="6.42578125" customWidth="1"/>
    <col min="13579" max="13579" width="5.140625" customWidth="1"/>
    <col min="13580" max="13580" width="7.7109375" bestFit="1" customWidth="1"/>
    <col min="13581" max="13581" width="5.140625" customWidth="1"/>
    <col min="13582" max="13582" width="6.7109375" customWidth="1"/>
    <col min="13583" max="13583" width="5.140625" customWidth="1"/>
    <col min="13584" max="13584" width="6.42578125" customWidth="1"/>
    <col min="13585" max="13585" width="5.140625" customWidth="1"/>
    <col min="13586" max="13586" width="6.42578125" customWidth="1"/>
    <col min="13587" max="13587" width="5.140625" customWidth="1"/>
    <col min="13588" max="13588" width="6.42578125" customWidth="1"/>
    <col min="13589" max="13589" width="5.140625" customWidth="1"/>
    <col min="13590" max="13590" width="6.42578125" customWidth="1"/>
    <col min="13591" max="13591" width="5.140625" customWidth="1"/>
    <col min="13592" max="13592" width="6.42578125" customWidth="1"/>
    <col min="13593" max="13593" width="4" customWidth="1"/>
    <col min="13825" max="13825" width="4.7109375" customWidth="1"/>
    <col min="13826" max="13826" width="4.42578125" bestFit="1" customWidth="1"/>
    <col min="13827" max="13827" width="10.42578125" customWidth="1"/>
    <col min="13828" max="13828" width="6" customWidth="1"/>
    <col min="13830" max="13830" width="0" hidden="1" customWidth="1"/>
    <col min="13831" max="13831" width="7.7109375" customWidth="1"/>
    <col min="13832" max="13832" width="0" hidden="1" customWidth="1"/>
    <col min="13833" max="13833" width="7.7109375" customWidth="1"/>
    <col min="13834" max="13834" width="6.42578125" customWidth="1"/>
    <col min="13835" max="13835" width="5.140625" customWidth="1"/>
    <col min="13836" max="13836" width="7.7109375" bestFit="1" customWidth="1"/>
    <col min="13837" max="13837" width="5.140625" customWidth="1"/>
    <col min="13838" max="13838" width="6.7109375" customWidth="1"/>
    <col min="13839" max="13839" width="5.140625" customWidth="1"/>
    <col min="13840" max="13840" width="6.42578125" customWidth="1"/>
    <col min="13841" max="13841" width="5.140625" customWidth="1"/>
    <col min="13842" max="13842" width="6.42578125" customWidth="1"/>
    <col min="13843" max="13843" width="5.140625" customWidth="1"/>
    <col min="13844" max="13844" width="6.42578125" customWidth="1"/>
    <col min="13845" max="13845" width="5.140625" customWidth="1"/>
    <col min="13846" max="13846" width="6.42578125" customWidth="1"/>
    <col min="13847" max="13847" width="5.140625" customWidth="1"/>
    <col min="13848" max="13848" width="6.42578125" customWidth="1"/>
    <col min="13849" max="13849" width="4" customWidth="1"/>
    <col min="14081" max="14081" width="4.7109375" customWidth="1"/>
    <col min="14082" max="14082" width="4.42578125" bestFit="1" customWidth="1"/>
    <col min="14083" max="14083" width="10.42578125" customWidth="1"/>
    <col min="14084" max="14084" width="6" customWidth="1"/>
    <col min="14086" max="14086" width="0" hidden="1" customWidth="1"/>
    <col min="14087" max="14087" width="7.7109375" customWidth="1"/>
    <col min="14088" max="14088" width="0" hidden="1" customWidth="1"/>
    <col min="14089" max="14089" width="7.7109375" customWidth="1"/>
    <col min="14090" max="14090" width="6.42578125" customWidth="1"/>
    <col min="14091" max="14091" width="5.140625" customWidth="1"/>
    <col min="14092" max="14092" width="7.7109375" bestFit="1" customWidth="1"/>
    <col min="14093" max="14093" width="5.140625" customWidth="1"/>
    <col min="14094" max="14094" width="6.7109375" customWidth="1"/>
    <col min="14095" max="14095" width="5.140625" customWidth="1"/>
    <col min="14096" max="14096" width="6.42578125" customWidth="1"/>
    <col min="14097" max="14097" width="5.140625" customWidth="1"/>
    <col min="14098" max="14098" width="6.42578125" customWidth="1"/>
    <col min="14099" max="14099" width="5.140625" customWidth="1"/>
    <col min="14100" max="14100" width="6.42578125" customWidth="1"/>
    <col min="14101" max="14101" width="5.140625" customWidth="1"/>
    <col min="14102" max="14102" width="6.42578125" customWidth="1"/>
    <col min="14103" max="14103" width="5.140625" customWidth="1"/>
    <col min="14104" max="14104" width="6.42578125" customWidth="1"/>
    <col min="14105" max="14105" width="4" customWidth="1"/>
    <col min="14337" max="14337" width="4.7109375" customWidth="1"/>
    <col min="14338" max="14338" width="4.42578125" bestFit="1" customWidth="1"/>
    <col min="14339" max="14339" width="10.42578125" customWidth="1"/>
    <col min="14340" max="14340" width="6" customWidth="1"/>
    <col min="14342" max="14342" width="0" hidden="1" customWidth="1"/>
    <col min="14343" max="14343" width="7.7109375" customWidth="1"/>
    <col min="14344" max="14344" width="0" hidden="1" customWidth="1"/>
    <col min="14345" max="14345" width="7.7109375" customWidth="1"/>
    <col min="14346" max="14346" width="6.42578125" customWidth="1"/>
    <col min="14347" max="14347" width="5.140625" customWidth="1"/>
    <col min="14348" max="14348" width="7.7109375" bestFit="1" customWidth="1"/>
    <col min="14349" max="14349" width="5.140625" customWidth="1"/>
    <col min="14350" max="14350" width="6.7109375" customWidth="1"/>
    <col min="14351" max="14351" width="5.140625" customWidth="1"/>
    <col min="14352" max="14352" width="6.42578125" customWidth="1"/>
    <col min="14353" max="14353" width="5.140625" customWidth="1"/>
    <col min="14354" max="14354" width="6.42578125" customWidth="1"/>
    <col min="14355" max="14355" width="5.140625" customWidth="1"/>
    <col min="14356" max="14356" width="6.42578125" customWidth="1"/>
    <col min="14357" max="14357" width="5.140625" customWidth="1"/>
    <col min="14358" max="14358" width="6.42578125" customWidth="1"/>
    <col min="14359" max="14359" width="5.140625" customWidth="1"/>
    <col min="14360" max="14360" width="6.42578125" customWidth="1"/>
    <col min="14361" max="14361" width="4" customWidth="1"/>
    <col min="14593" max="14593" width="4.7109375" customWidth="1"/>
    <col min="14594" max="14594" width="4.42578125" bestFit="1" customWidth="1"/>
    <col min="14595" max="14595" width="10.42578125" customWidth="1"/>
    <col min="14596" max="14596" width="6" customWidth="1"/>
    <col min="14598" max="14598" width="0" hidden="1" customWidth="1"/>
    <col min="14599" max="14599" width="7.7109375" customWidth="1"/>
    <col min="14600" max="14600" width="0" hidden="1" customWidth="1"/>
    <col min="14601" max="14601" width="7.7109375" customWidth="1"/>
    <col min="14602" max="14602" width="6.42578125" customWidth="1"/>
    <col min="14603" max="14603" width="5.140625" customWidth="1"/>
    <col min="14604" max="14604" width="7.7109375" bestFit="1" customWidth="1"/>
    <col min="14605" max="14605" width="5.140625" customWidth="1"/>
    <col min="14606" max="14606" width="6.7109375" customWidth="1"/>
    <col min="14607" max="14607" width="5.140625" customWidth="1"/>
    <col min="14608" max="14608" width="6.42578125" customWidth="1"/>
    <col min="14609" max="14609" width="5.140625" customWidth="1"/>
    <col min="14610" max="14610" width="6.42578125" customWidth="1"/>
    <col min="14611" max="14611" width="5.140625" customWidth="1"/>
    <col min="14612" max="14612" width="6.42578125" customWidth="1"/>
    <col min="14613" max="14613" width="5.140625" customWidth="1"/>
    <col min="14614" max="14614" width="6.42578125" customWidth="1"/>
    <col min="14615" max="14615" width="5.140625" customWidth="1"/>
    <col min="14616" max="14616" width="6.42578125" customWidth="1"/>
    <col min="14617" max="14617" width="4" customWidth="1"/>
    <col min="14849" max="14849" width="4.7109375" customWidth="1"/>
    <col min="14850" max="14850" width="4.42578125" bestFit="1" customWidth="1"/>
    <col min="14851" max="14851" width="10.42578125" customWidth="1"/>
    <col min="14852" max="14852" width="6" customWidth="1"/>
    <col min="14854" max="14854" width="0" hidden="1" customWidth="1"/>
    <col min="14855" max="14855" width="7.7109375" customWidth="1"/>
    <col min="14856" max="14856" width="0" hidden="1" customWidth="1"/>
    <col min="14857" max="14857" width="7.7109375" customWidth="1"/>
    <col min="14858" max="14858" width="6.42578125" customWidth="1"/>
    <col min="14859" max="14859" width="5.140625" customWidth="1"/>
    <col min="14860" max="14860" width="7.7109375" bestFit="1" customWidth="1"/>
    <col min="14861" max="14861" width="5.140625" customWidth="1"/>
    <col min="14862" max="14862" width="6.7109375" customWidth="1"/>
    <col min="14863" max="14863" width="5.140625" customWidth="1"/>
    <col min="14864" max="14864" width="6.42578125" customWidth="1"/>
    <col min="14865" max="14865" width="5.140625" customWidth="1"/>
    <col min="14866" max="14866" width="6.42578125" customWidth="1"/>
    <col min="14867" max="14867" width="5.140625" customWidth="1"/>
    <col min="14868" max="14868" width="6.42578125" customWidth="1"/>
    <col min="14869" max="14869" width="5.140625" customWidth="1"/>
    <col min="14870" max="14870" width="6.42578125" customWidth="1"/>
    <col min="14871" max="14871" width="5.140625" customWidth="1"/>
    <col min="14872" max="14872" width="6.42578125" customWidth="1"/>
    <col min="14873" max="14873" width="4" customWidth="1"/>
    <col min="15105" max="15105" width="4.7109375" customWidth="1"/>
    <col min="15106" max="15106" width="4.42578125" bestFit="1" customWidth="1"/>
    <col min="15107" max="15107" width="10.42578125" customWidth="1"/>
    <col min="15108" max="15108" width="6" customWidth="1"/>
    <col min="15110" max="15110" width="0" hidden="1" customWidth="1"/>
    <col min="15111" max="15111" width="7.7109375" customWidth="1"/>
    <col min="15112" max="15112" width="0" hidden="1" customWidth="1"/>
    <col min="15113" max="15113" width="7.7109375" customWidth="1"/>
    <col min="15114" max="15114" width="6.42578125" customWidth="1"/>
    <col min="15115" max="15115" width="5.140625" customWidth="1"/>
    <col min="15116" max="15116" width="7.7109375" bestFit="1" customWidth="1"/>
    <col min="15117" max="15117" width="5.140625" customWidth="1"/>
    <col min="15118" max="15118" width="6.7109375" customWidth="1"/>
    <col min="15119" max="15119" width="5.140625" customWidth="1"/>
    <col min="15120" max="15120" width="6.42578125" customWidth="1"/>
    <col min="15121" max="15121" width="5.140625" customWidth="1"/>
    <col min="15122" max="15122" width="6.42578125" customWidth="1"/>
    <col min="15123" max="15123" width="5.140625" customWidth="1"/>
    <col min="15124" max="15124" width="6.42578125" customWidth="1"/>
    <col min="15125" max="15125" width="5.140625" customWidth="1"/>
    <col min="15126" max="15126" width="6.42578125" customWidth="1"/>
    <col min="15127" max="15127" width="5.140625" customWidth="1"/>
    <col min="15128" max="15128" width="6.42578125" customWidth="1"/>
    <col min="15129" max="15129" width="4" customWidth="1"/>
    <col min="15361" max="15361" width="4.7109375" customWidth="1"/>
    <col min="15362" max="15362" width="4.42578125" bestFit="1" customWidth="1"/>
    <col min="15363" max="15363" width="10.42578125" customWidth="1"/>
    <col min="15364" max="15364" width="6" customWidth="1"/>
    <col min="15366" max="15366" width="0" hidden="1" customWidth="1"/>
    <col min="15367" max="15367" width="7.7109375" customWidth="1"/>
    <col min="15368" max="15368" width="0" hidden="1" customWidth="1"/>
    <col min="15369" max="15369" width="7.7109375" customWidth="1"/>
    <col min="15370" max="15370" width="6.42578125" customWidth="1"/>
    <col min="15371" max="15371" width="5.140625" customWidth="1"/>
    <col min="15372" max="15372" width="7.7109375" bestFit="1" customWidth="1"/>
    <col min="15373" max="15373" width="5.140625" customWidth="1"/>
    <col min="15374" max="15374" width="6.7109375" customWidth="1"/>
    <col min="15375" max="15375" width="5.140625" customWidth="1"/>
    <col min="15376" max="15376" width="6.42578125" customWidth="1"/>
    <col min="15377" max="15377" width="5.140625" customWidth="1"/>
    <col min="15378" max="15378" width="6.42578125" customWidth="1"/>
    <col min="15379" max="15379" width="5.140625" customWidth="1"/>
    <col min="15380" max="15380" width="6.42578125" customWidth="1"/>
    <col min="15381" max="15381" width="5.140625" customWidth="1"/>
    <col min="15382" max="15382" width="6.42578125" customWidth="1"/>
    <col min="15383" max="15383" width="5.140625" customWidth="1"/>
    <col min="15384" max="15384" width="6.42578125" customWidth="1"/>
    <col min="15385" max="15385" width="4" customWidth="1"/>
    <col min="15617" max="15617" width="4.7109375" customWidth="1"/>
    <col min="15618" max="15618" width="4.42578125" bestFit="1" customWidth="1"/>
    <col min="15619" max="15619" width="10.42578125" customWidth="1"/>
    <col min="15620" max="15620" width="6" customWidth="1"/>
    <col min="15622" max="15622" width="0" hidden="1" customWidth="1"/>
    <col min="15623" max="15623" width="7.7109375" customWidth="1"/>
    <col min="15624" max="15624" width="0" hidden="1" customWidth="1"/>
    <col min="15625" max="15625" width="7.7109375" customWidth="1"/>
    <col min="15626" max="15626" width="6.42578125" customWidth="1"/>
    <col min="15627" max="15627" width="5.140625" customWidth="1"/>
    <col min="15628" max="15628" width="7.7109375" bestFit="1" customWidth="1"/>
    <col min="15629" max="15629" width="5.140625" customWidth="1"/>
    <col min="15630" max="15630" width="6.7109375" customWidth="1"/>
    <col min="15631" max="15631" width="5.140625" customWidth="1"/>
    <col min="15632" max="15632" width="6.42578125" customWidth="1"/>
    <col min="15633" max="15633" width="5.140625" customWidth="1"/>
    <col min="15634" max="15634" width="6.42578125" customWidth="1"/>
    <col min="15635" max="15635" width="5.140625" customWidth="1"/>
    <col min="15636" max="15636" width="6.42578125" customWidth="1"/>
    <col min="15637" max="15637" width="5.140625" customWidth="1"/>
    <col min="15638" max="15638" width="6.42578125" customWidth="1"/>
    <col min="15639" max="15639" width="5.140625" customWidth="1"/>
    <col min="15640" max="15640" width="6.42578125" customWidth="1"/>
    <col min="15641" max="15641" width="4" customWidth="1"/>
    <col min="15873" max="15873" width="4.7109375" customWidth="1"/>
    <col min="15874" max="15874" width="4.42578125" bestFit="1" customWidth="1"/>
    <col min="15875" max="15875" width="10.42578125" customWidth="1"/>
    <col min="15876" max="15876" width="6" customWidth="1"/>
    <col min="15878" max="15878" width="0" hidden="1" customWidth="1"/>
    <col min="15879" max="15879" width="7.7109375" customWidth="1"/>
    <col min="15880" max="15880" width="0" hidden="1" customWidth="1"/>
    <col min="15881" max="15881" width="7.7109375" customWidth="1"/>
    <col min="15882" max="15882" width="6.42578125" customWidth="1"/>
    <col min="15883" max="15883" width="5.140625" customWidth="1"/>
    <col min="15884" max="15884" width="7.7109375" bestFit="1" customWidth="1"/>
    <col min="15885" max="15885" width="5.140625" customWidth="1"/>
    <col min="15886" max="15886" width="6.7109375" customWidth="1"/>
    <col min="15887" max="15887" width="5.140625" customWidth="1"/>
    <col min="15888" max="15888" width="6.42578125" customWidth="1"/>
    <col min="15889" max="15889" width="5.140625" customWidth="1"/>
    <col min="15890" max="15890" width="6.42578125" customWidth="1"/>
    <col min="15891" max="15891" width="5.140625" customWidth="1"/>
    <col min="15892" max="15892" width="6.42578125" customWidth="1"/>
    <col min="15893" max="15893" width="5.140625" customWidth="1"/>
    <col min="15894" max="15894" width="6.42578125" customWidth="1"/>
    <col min="15895" max="15895" width="5.140625" customWidth="1"/>
    <col min="15896" max="15896" width="6.42578125" customWidth="1"/>
    <col min="15897" max="15897" width="4" customWidth="1"/>
    <col min="16129" max="16129" width="4.7109375" customWidth="1"/>
    <col min="16130" max="16130" width="4.42578125" bestFit="1" customWidth="1"/>
    <col min="16131" max="16131" width="10.42578125" customWidth="1"/>
    <col min="16132" max="16132" width="6" customWidth="1"/>
    <col min="16134" max="16134" width="0" hidden="1" customWidth="1"/>
    <col min="16135" max="16135" width="7.7109375" customWidth="1"/>
    <col min="16136" max="16136" width="0" hidden="1" customWidth="1"/>
    <col min="16137" max="16137" width="7.7109375" customWidth="1"/>
    <col min="16138" max="16138" width="6.42578125" customWidth="1"/>
    <col min="16139" max="16139" width="5.140625" customWidth="1"/>
    <col min="16140" max="16140" width="7.7109375" bestFit="1" customWidth="1"/>
    <col min="16141" max="16141" width="5.140625" customWidth="1"/>
    <col min="16142" max="16142" width="6.7109375" customWidth="1"/>
    <col min="16143" max="16143" width="5.140625" customWidth="1"/>
    <col min="16144" max="16144" width="6.42578125" customWidth="1"/>
    <col min="16145" max="16145" width="5.140625" customWidth="1"/>
    <col min="16146" max="16146" width="6.42578125" customWidth="1"/>
    <col min="16147" max="16147" width="5.140625" customWidth="1"/>
    <col min="16148" max="16148" width="6.42578125" customWidth="1"/>
    <col min="16149" max="16149" width="5.140625" customWidth="1"/>
    <col min="16150" max="16150" width="6.42578125" customWidth="1"/>
    <col min="16151" max="16151" width="5.140625" customWidth="1"/>
    <col min="16152" max="16152" width="6.42578125" customWidth="1"/>
    <col min="16153" max="16153" width="4" customWidth="1"/>
  </cols>
  <sheetData>
    <row r="1" spans="1:25" ht="60" customHeight="1" x14ac:dyDescent="0.25">
      <c r="A1" s="332"/>
      <c r="B1" s="332"/>
      <c r="C1" s="332"/>
      <c r="D1" s="332"/>
      <c r="E1" s="332"/>
      <c r="F1" s="333"/>
      <c r="G1" s="333"/>
      <c r="H1" s="332"/>
      <c r="I1" s="332"/>
      <c r="J1" s="334"/>
      <c r="K1" s="332"/>
      <c r="L1" s="334"/>
      <c r="M1" s="334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</row>
    <row r="2" spans="1:25" ht="33.75" customHeight="1" thickBot="1" x14ac:dyDescent="0.3">
      <c r="A2" s="332"/>
      <c r="B2" s="509" t="s">
        <v>104</v>
      </c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0"/>
      <c r="T2" s="510"/>
      <c r="U2" s="510"/>
      <c r="V2" s="510"/>
      <c r="W2" s="510"/>
      <c r="X2" s="511"/>
      <c r="Y2" s="332"/>
    </row>
    <row r="3" spans="1:25" ht="16.5" thickTop="1" thickBot="1" x14ac:dyDescent="0.3">
      <c r="A3" s="332"/>
      <c r="B3" s="335"/>
      <c r="C3" s="462" t="s">
        <v>17</v>
      </c>
      <c r="D3" s="463"/>
      <c r="E3" s="463"/>
      <c r="F3" s="336"/>
      <c r="G3" s="44">
        <v>200</v>
      </c>
      <c r="H3" s="337"/>
      <c r="I3" s="404" t="s">
        <v>24</v>
      </c>
      <c r="J3" s="405"/>
      <c r="K3" s="406" t="s">
        <v>23</v>
      </c>
      <c r="L3" s="464"/>
      <c r="M3" s="408" t="s">
        <v>25</v>
      </c>
      <c r="N3" s="512"/>
      <c r="O3" s="512"/>
      <c r="P3" s="513"/>
      <c r="Q3" s="411" t="s">
        <v>28</v>
      </c>
      <c r="R3" s="514"/>
      <c r="S3" s="514"/>
      <c r="T3" s="515"/>
      <c r="U3" s="459" t="s">
        <v>29</v>
      </c>
      <c r="V3" s="516"/>
      <c r="W3" s="516"/>
      <c r="X3" s="517"/>
      <c r="Y3" s="332"/>
    </row>
    <row r="4" spans="1:25" s="313" customFormat="1" ht="89.25" customHeight="1" thickBot="1" x14ac:dyDescent="0.3">
      <c r="A4" s="338"/>
      <c r="B4" s="339"/>
      <c r="C4" s="487" t="s">
        <v>102</v>
      </c>
      <c r="D4" s="488"/>
      <c r="E4" s="488"/>
      <c r="F4" s="489"/>
      <c r="G4" s="490"/>
      <c r="H4" s="340" t="s">
        <v>32</v>
      </c>
      <c r="I4" s="465" t="s">
        <v>21</v>
      </c>
      <c r="J4" s="467" t="s">
        <v>22</v>
      </c>
      <c r="K4" s="484" t="s">
        <v>21</v>
      </c>
      <c r="L4" s="485" t="s">
        <v>22</v>
      </c>
      <c r="M4" s="112" t="s">
        <v>21</v>
      </c>
      <c r="N4" s="45" t="s">
        <v>22</v>
      </c>
      <c r="O4" s="114" t="s">
        <v>21</v>
      </c>
      <c r="P4" s="46" t="s">
        <v>22</v>
      </c>
      <c r="Q4" s="113" t="s">
        <v>21</v>
      </c>
      <c r="R4" s="47" t="s">
        <v>22</v>
      </c>
      <c r="S4" s="115" t="s">
        <v>21</v>
      </c>
      <c r="T4" s="48" t="s">
        <v>22</v>
      </c>
      <c r="U4" s="116" t="s">
        <v>21</v>
      </c>
      <c r="V4" s="49" t="s">
        <v>22</v>
      </c>
      <c r="W4" s="117" t="s">
        <v>21</v>
      </c>
      <c r="X4" s="50" t="s">
        <v>22</v>
      </c>
      <c r="Y4" s="338"/>
    </row>
    <row r="5" spans="1:25" ht="17.25" customHeight="1" thickTop="1" x14ac:dyDescent="0.25">
      <c r="A5" s="332"/>
      <c r="B5" s="341"/>
      <c r="C5" s="275" t="s">
        <v>17</v>
      </c>
      <c r="D5" s="276"/>
      <c r="E5" s="342"/>
      <c r="F5" s="343">
        <v>711</v>
      </c>
      <c r="G5" s="396">
        <f>G3</f>
        <v>200</v>
      </c>
      <c r="H5" s="344">
        <v>100</v>
      </c>
      <c r="I5" s="506"/>
      <c r="J5" s="507"/>
      <c r="K5" s="506"/>
      <c r="L5" s="508"/>
      <c r="M5" s="444" t="s">
        <v>26</v>
      </c>
      <c r="N5" s="445"/>
      <c r="O5" s="498" t="s">
        <v>27</v>
      </c>
      <c r="P5" s="499"/>
      <c r="Q5" s="455" t="s">
        <v>26</v>
      </c>
      <c r="R5" s="456"/>
      <c r="S5" s="500" t="s">
        <v>27</v>
      </c>
      <c r="T5" s="501"/>
      <c r="U5" s="475" t="s">
        <v>26</v>
      </c>
      <c r="V5" s="476"/>
      <c r="W5" s="502" t="s">
        <v>27</v>
      </c>
      <c r="X5" s="503"/>
      <c r="Y5" s="332"/>
    </row>
    <row r="6" spans="1:25" ht="23.25" hidden="1" customHeight="1" x14ac:dyDescent="0.25">
      <c r="A6" s="332"/>
      <c r="B6" s="339"/>
      <c r="C6" s="200" t="s">
        <v>18</v>
      </c>
      <c r="D6" s="194"/>
      <c r="E6" s="345"/>
      <c r="F6" s="346">
        <v>100</v>
      </c>
      <c r="G6" s="397">
        <f>G4</f>
        <v>0</v>
      </c>
      <c r="H6" s="347">
        <v>14.07</v>
      </c>
      <c r="I6" s="348"/>
      <c r="J6" s="349"/>
      <c r="K6" s="350"/>
      <c r="L6" s="351"/>
      <c r="M6" s="9" t="s">
        <v>21</v>
      </c>
      <c r="N6" s="3" t="s">
        <v>22</v>
      </c>
      <c r="O6" s="2" t="s">
        <v>21</v>
      </c>
      <c r="P6" s="10" t="s">
        <v>22</v>
      </c>
      <c r="Q6" s="352"/>
      <c r="R6" s="353"/>
      <c r="S6" s="353"/>
      <c r="T6" s="354"/>
      <c r="U6" s="355"/>
      <c r="V6" s="353"/>
      <c r="W6" s="353"/>
      <c r="X6" s="354"/>
      <c r="Y6" s="332"/>
    </row>
    <row r="7" spans="1:25" x14ac:dyDescent="0.25">
      <c r="A7" s="332"/>
      <c r="B7" s="339"/>
      <c r="C7" s="199" t="s">
        <v>64</v>
      </c>
      <c r="D7" s="193"/>
      <c r="E7" s="86" t="s">
        <v>0</v>
      </c>
      <c r="F7" s="356">
        <v>15.4</v>
      </c>
      <c r="G7" s="357">
        <f>G5/F5*F7</f>
        <v>4.3319268635724333</v>
      </c>
      <c r="H7" s="213">
        <v>2.16</v>
      </c>
      <c r="I7" s="147">
        <v>13</v>
      </c>
      <c r="J7" s="152">
        <f>G7/I7</f>
        <v>0.33322514335172565</v>
      </c>
      <c r="K7" s="147">
        <v>19</v>
      </c>
      <c r="L7" s="152">
        <f>G7/K7</f>
        <v>0.2279961507143386</v>
      </c>
      <c r="M7" s="147">
        <v>34</v>
      </c>
      <c r="N7" s="92">
        <f>G7/M7</f>
        <v>0.12740961363448333</v>
      </c>
      <c r="O7" s="93">
        <v>34</v>
      </c>
      <c r="P7" s="152">
        <f>G7/O7</f>
        <v>0.12740961363448333</v>
      </c>
      <c r="Q7" s="147">
        <v>46</v>
      </c>
      <c r="R7" s="193">
        <f>G7/Q7</f>
        <v>9.417232312113985E-2</v>
      </c>
      <c r="S7" s="93">
        <v>52</v>
      </c>
      <c r="T7" s="152">
        <f>G7/S7</f>
        <v>8.3306285837931413E-2</v>
      </c>
      <c r="U7" s="138">
        <v>46</v>
      </c>
      <c r="V7" s="92">
        <f>G7/U7</f>
        <v>9.417232312113985E-2</v>
      </c>
      <c r="W7" s="93">
        <v>56</v>
      </c>
      <c r="X7" s="152">
        <f>G7/W7</f>
        <v>7.7355836849507739E-2</v>
      </c>
      <c r="Y7" s="332"/>
    </row>
    <row r="8" spans="1:25" ht="42.75" customHeight="1" x14ac:dyDescent="0.25">
      <c r="A8" s="332"/>
      <c r="B8" s="339"/>
      <c r="C8" s="504" t="s">
        <v>1</v>
      </c>
      <c r="D8" s="505"/>
      <c r="E8" s="345" t="s">
        <v>0</v>
      </c>
      <c r="F8" s="358">
        <v>68.599999999999994</v>
      </c>
      <c r="G8" s="359">
        <f>G5/F5*F8</f>
        <v>19.296765119549928</v>
      </c>
      <c r="H8" s="214">
        <v>9.6999999999999993</v>
      </c>
      <c r="I8" s="148"/>
      <c r="J8" s="36"/>
      <c r="K8" s="148"/>
      <c r="L8" s="36"/>
      <c r="M8" s="148"/>
      <c r="N8" s="72"/>
      <c r="O8" s="83"/>
      <c r="P8" s="36"/>
      <c r="Q8" s="148"/>
      <c r="R8" s="72"/>
      <c r="S8" s="83"/>
      <c r="T8" s="36"/>
      <c r="U8" s="139"/>
      <c r="V8" s="72"/>
      <c r="W8" s="83"/>
      <c r="X8" s="36"/>
      <c r="Y8" s="332"/>
    </row>
    <row r="9" spans="1:25" ht="24" hidden="1" customHeight="1" x14ac:dyDescent="0.25">
      <c r="A9" s="332"/>
      <c r="B9" s="339"/>
      <c r="C9" s="200"/>
      <c r="D9" s="194" t="s">
        <v>15</v>
      </c>
      <c r="E9" s="345"/>
      <c r="F9" s="360">
        <v>1</v>
      </c>
      <c r="G9" s="193"/>
      <c r="H9" s="213">
        <v>100</v>
      </c>
      <c r="I9" s="147"/>
      <c r="J9" s="152"/>
      <c r="K9" s="147"/>
      <c r="L9" s="152" t="e">
        <f t="shared" ref="L9:L46" si="0">G9/K9</f>
        <v>#DIV/0!</v>
      </c>
      <c r="M9" s="147">
        <v>34</v>
      </c>
      <c r="N9" s="92"/>
      <c r="O9" s="93">
        <v>34</v>
      </c>
      <c r="P9" s="152"/>
      <c r="Q9" s="147"/>
      <c r="R9" s="92" t="e">
        <f t="shared" ref="R9:R47" si="1">G9/Q9</f>
        <v>#DIV/0!</v>
      </c>
      <c r="S9" s="93"/>
      <c r="T9" s="152" t="e">
        <f t="shared" ref="T9:T47" si="2">G9/S9</f>
        <v>#DIV/0!</v>
      </c>
      <c r="U9" s="138"/>
      <c r="V9" s="92" t="e">
        <f t="shared" ref="V9:V47" si="3">G9/U9</f>
        <v>#DIV/0!</v>
      </c>
      <c r="W9" s="93"/>
      <c r="X9" s="152" t="e">
        <f t="shared" ref="X9:X47" si="4">G9/W9</f>
        <v>#DIV/0!</v>
      </c>
      <c r="Y9" s="332"/>
    </row>
    <row r="10" spans="1:25" ht="24.75" hidden="1" customHeight="1" x14ac:dyDescent="0.25">
      <c r="A10" s="332"/>
      <c r="B10" s="339"/>
      <c r="C10" s="200"/>
      <c r="D10" s="194" t="s">
        <v>16</v>
      </c>
      <c r="E10" s="60"/>
      <c r="F10" s="360"/>
      <c r="G10" s="194"/>
      <c r="H10" s="214"/>
      <c r="I10" s="148"/>
      <c r="J10" s="36"/>
      <c r="K10" s="148"/>
      <c r="L10" s="36" t="e">
        <f t="shared" si="0"/>
        <v>#DIV/0!</v>
      </c>
      <c r="M10" s="148"/>
      <c r="N10" s="72"/>
      <c r="O10" s="83"/>
      <c r="P10" s="36"/>
      <c r="Q10" s="148"/>
      <c r="R10" s="72" t="e">
        <f t="shared" si="1"/>
        <v>#DIV/0!</v>
      </c>
      <c r="S10" s="83"/>
      <c r="T10" s="36" t="e">
        <f t="shared" si="2"/>
        <v>#DIV/0!</v>
      </c>
      <c r="U10" s="139"/>
      <c r="V10" s="72" t="e">
        <f t="shared" si="3"/>
        <v>#DIV/0!</v>
      </c>
      <c r="W10" s="83"/>
      <c r="X10" s="36" t="e">
        <f t="shared" si="4"/>
        <v>#DIV/0!</v>
      </c>
      <c r="Y10" s="332"/>
    </row>
    <row r="11" spans="1:25" ht="30.75" hidden="1" customHeight="1" x14ac:dyDescent="0.25">
      <c r="A11" s="332"/>
      <c r="B11" s="339"/>
      <c r="C11" s="200"/>
      <c r="D11" s="194" t="s">
        <v>8</v>
      </c>
      <c r="E11" s="60" t="s">
        <v>0</v>
      </c>
      <c r="F11" s="358">
        <v>26.6</v>
      </c>
      <c r="G11" s="193"/>
      <c r="H11" s="213">
        <v>3.7</v>
      </c>
      <c r="I11" s="147"/>
      <c r="J11" s="152"/>
      <c r="K11" s="147"/>
      <c r="L11" s="152" t="e">
        <f t="shared" si="0"/>
        <v>#DIV/0!</v>
      </c>
      <c r="M11" s="147"/>
      <c r="N11" s="92"/>
      <c r="O11" s="93"/>
      <c r="P11" s="152"/>
      <c r="Q11" s="147"/>
      <c r="R11" s="92" t="e">
        <f t="shared" si="1"/>
        <v>#DIV/0!</v>
      </c>
      <c r="S11" s="93"/>
      <c r="T11" s="152" t="e">
        <f t="shared" si="2"/>
        <v>#DIV/0!</v>
      </c>
      <c r="U11" s="138"/>
      <c r="V11" s="92" t="e">
        <f t="shared" si="3"/>
        <v>#DIV/0!</v>
      </c>
      <c r="W11" s="93"/>
      <c r="X11" s="152" t="e">
        <f t="shared" si="4"/>
        <v>#DIV/0!</v>
      </c>
      <c r="Y11" s="332"/>
    </row>
    <row r="12" spans="1:25" ht="26.25" hidden="1" customHeight="1" x14ac:dyDescent="0.25">
      <c r="A12" s="332"/>
      <c r="B12" s="339"/>
      <c r="C12" s="200"/>
      <c r="D12" s="194" t="s">
        <v>9</v>
      </c>
      <c r="E12" s="60" t="s">
        <v>0</v>
      </c>
      <c r="F12" s="358">
        <v>24</v>
      </c>
      <c r="G12" s="195"/>
      <c r="H12" s="215">
        <v>3.4</v>
      </c>
      <c r="I12" s="221"/>
      <c r="J12" s="255"/>
      <c r="K12" s="221"/>
      <c r="L12" s="255" t="e">
        <f t="shared" si="0"/>
        <v>#DIV/0!</v>
      </c>
      <c r="M12" s="221"/>
      <c r="N12" s="264"/>
      <c r="O12" s="210"/>
      <c r="P12" s="255"/>
      <c r="Q12" s="221"/>
      <c r="R12" s="264" t="e">
        <f t="shared" si="1"/>
        <v>#DIV/0!</v>
      </c>
      <c r="S12" s="210"/>
      <c r="T12" s="255" t="e">
        <f t="shared" si="2"/>
        <v>#DIV/0!</v>
      </c>
      <c r="U12" s="218"/>
      <c r="V12" s="264" t="e">
        <f t="shared" si="3"/>
        <v>#DIV/0!</v>
      </c>
      <c r="W12" s="210"/>
      <c r="X12" s="255" t="e">
        <f t="shared" si="4"/>
        <v>#DIV/0!</v>
      </c>
      <c r="Y12" s="332"/>
    </row>
    <row r="13" spans="1:25" ht="35.25" hidden="1" customHeight="1" x14ac:dyDescent="0.25">
      <c r="A13" s="332"/>
      <c r="B13" s="339"/>
      <c r="C13" s="200"/>
      <c r="D13" s="194" t="s">
        <v>10</v>
      </c>
      <c r="E13" s="60" t="s">
        <v>0</v>
      </c>
      <c r="F13" s="358">
        <v>18</v>
      </c>
      <c r="G13" s="193"/>
      <c r="H13" s="213">
        <v>2.5</v>
      </c>
      <c r="I13" s="147"/>
      <c r="J13" s="152"/>
      <c r="K13" s="147"/>
      <c r="L13" s="152" t="e">
        <f t="shared" si="0"/>
        <v>#DIV/0!</v>
      </c>
      <c r="M13" s="147"/>
      <c r="N13" s="92"/>
      <c r="O13" s="93"/>
      <c r="P13" s="152"/>
      <c r="Q13" s="147"/>
      <c r="R13" s="92" t="e">
        <f t="shared" si="1"/>
        <v>#DIV/0!</v>
      </c>
      <c r="S13" s="93"/>
      <c r="T13" s="152" t="e">
        <f t="shared" si="2"/>
        <v>#DIV/0!</v>
      </c>
      <c r="U13" s="138"/>
      <c r="V13" s="92" t="e">
        <f t="shared" si="3"/>
        <v>#DIV/0!</v>
      </c>
      <c r="W13" s="93"/>
      <c r="X13" s="152" t="e">
        <f t="shared" si="4"/>
        <v>#DIV/0!</v>
      </c>
      <c r="Y13" s="332"/>
    </row>
    <row r="14" spans="1:25" hidden="1" x14ac:dyDescent="0.25">
      <c r="A14" s="332"/>
      <c r="B14" s="339"/>
      <c r="C14" s="200"/>
      <c r="D14" s="194" t="s">
        <v>13</v>
      </c>
      <c r="E14" s="60" t="s">
        <v>6</v>
      </c>
      <c r="F14" s="358">
        <v>180</v>
      </c>
      <c r="G14" s="194"/>
      <c r="H14" s="214">
        <v>25</v>
      </c>
      <c r="I14" s="148"/>
      <c r="J14" s="36"/>
      <c r="K14" s="148"/>
      <c r="L14" s="36" t="e">
        <f t="shared" si="0"/>
        <v>#DIV/0!</v>
      </c>
      <c r="M14" s="148"/>
      <c r="N14" s="72"/>
      <c r="O14" s="83"/>
      <c r="P14" s="36"/>
      <c r="Q14" s="148"/>
      <c r="R14" s="72" t="e">
        <f t="shared" si="1"/>
        <v>#DIV/0!</v>
      </c>
      <c r="S14" s="83"/>
      <c r="T14" s="36" t="e">
        <f t="shared" si="2"/>
        <v>#DIV/0!</v>
      </c>
      <c r="U14" s="139"/>
      <c r="V14" s="72" t="e">
        <f t="shared" si="3"/>
        <v>#DIV/0!</v>
      </c>
      <c r="W14" s="83"/>
      <c r="X14" s="36" t="e">
        <f t="shared" si="4"/>
        <v>#DIV/0!</v>
      </c>
      <c r="Y14" s="332"/>
    </row>
    <row r="15" spans="1:25" hidden="1" x14ac:dyDescent="0.25">
      <c r="A15" s="332"/>
      <c r="B15" s="339"/>
      <c r="C15" s="200"/>
      <c r="D15" s="194" t="s">
        <v>14</v>
      </c>
      <c r="E15" s="60" t="s">
        <v>6</v>
      </c>
      <c r="F15" s="358">
        <v>180</v>
      </c>
      <c r="G15" s="193"/>
      <c r="H15" s="213">
        <v>25</v>
      </c>
      <c r="I15" s="147"/>
      <c r="J15" s="152"/>
      <c r="K15" s="147"/>
      <c r="L15" s="152" t="e">
        <f t="shared" si="0"/>
        <v>#DIV/0!</v>
      </c>
      <c r="M15" s="147"/>
      <c r="N15" s="92"/>
      <c r="O15" s="93"/>
      <c r="P15" s="152"/>
      <c r="Q15" s="147"/>
      <c r="R15" s="92" t="e">
        <f t="shared" si="1"/>
        <v>#DIV/0!</v>
      </c>
      <c r="S15" s="93"/>
      <c r="T15" s="152" t="e">
        <f t="shared" si="2"/>
        <v>#DIV/0!</v>
      </c>
      <c r="U15" s="138"/>
      <c r="V15" s="92" t="e">
        <f t="shared" si="3"/>
        <v>#DIV/0!</v>
      </c>
      <c r="W15" s="93"/>
      <c r="X15" s="152" t="e">
        <f t="shared" si="4"/>
        <v>#DIV/0!</v>
      </c>
      <c r="Y15" s="332"/>
    </row>
    <row r="16" spans="1:25" ht="16.5" customHeight="1" x14ac:dyDescent="0.25">
      <c r="A16" s="332"/>
      <c r="B16" s="339"/>
      <c r="C16" s="199" t="s">
        <v>2</v>
      </c>
      <c r="D16" s="193"/>
      <c r="E16" s="86" t="s">
        <v>0</v>
      </c>
      <c r="F16" s="356">
        <v>7.2</v>
      </c>
      <c r="G16" s="357">
        <f>G5/F5*F16</f>
        <v>2.0253164556962027</v>
      </c>
      <c r="H16" s="213">
        <v>1</v>
      </c>
      <c r="I16" s="147"/>
      <c r="J16" s="152"/>
      <c r="K16" s="147"/>
      <c r="L16" s="152"/>
      <c r="M16" s="147"/>
      <c r="N16" s="92"/>
      <c r="O16" s="93"/>
      <c r="P16" s="152"/>
      <c r="Q16" s="147"/>
      <c r="R16" s="92"/>
      <c r="S16" s="93"/>
      <c r="T16" s="152"/>
      <c r="U16" s="138"/>
      <c r="V16" s="92"/>
      <c r="W16" s="93"/>
      <c r="X16" s="152"/>
      <c r="Y16" s="332"/>
    </row>
    <row r="17" spans="1:25" ht="15.75" thickBot="1" x14ac:dyDescent="0.3">
      <c r="A17" s="332"/>
      <c r="B17" s="339"/>
      <c r="C17" s="277"/>
      <c r="D17" s="226" t="s">
        <v>7</v>
      </c>
      <c r="E17" s="60" t="s">
        <v>0</v>
      </c>
      <c r="F17" s="346">
        <v>0</v>
      </c>
      <c r="G17" s="194">
        <f>G5/F5*F17</f>
        <v>0</v>
      </c>
      <c r="H17" s="214">
        <v>0</v>
      </c>
      <c r="I17" s="148">
        <v>19</v>
      </c>
      <c r="J17" s="36">
        <f t="shared" ref="J17:J47" si="5">G17/I17</f>
        <v>0</v>
      </c>
      <c r="K17" s="148">
        <v>25</v>
      </c>
      <c r="L17" s="36">
        <f t="shared" si="0"/>
        <v>0</v>
      </c>
      <c r="M17" s="148">
        <v>26</v>
      </c>
      <c r="N17" s="72">
        <f>G17/M17</f>
        <v>0</v>
      </c>
      <c r="O17" s="83">
        <v>31</v>
      </c>
      <c r="P17" s="36">
        <f>G17/O17</f>
        <v>0</v>
      </c>
      <c r="Q17" s="148">
        <v>26</v>
      </c>
      <c r="R17" s="72">
        <f t="shared" si="1"/>
        <v>0</v>
      </c>
      <c r="S17" s="83">
        <v>38</v>
      </c>
      <c r="T17" s="36">
        <f t="shared" si="2"/>
        <v>0</v>
      </c>
      <c r="U17" s="139">
        <v>25</v>
      </c>
      <c r="V17" s="72">
        <f t="shared" si="3"/>
        <v>0</v>
      </c>
      <c r="W17" s="83">
        <v>38</v>
      </c>
      <c r="X17" s="36">
        <f t="shared" si="4"/>
        <v>0</v>
      </c>
      <c r="Y17" s="332"/>
    </row>
    <row r="18" spans="1:25" ht="26.25" hidden="1" customHeight="1" x14ac:dyDescent="0.25">
      <c r="A18" s="332"/>
      <c r="B18" s="361"/>
      <c r="C18" s="190"/>
      <c r="D18" s="191" t="s">
        <v>11</v>
      </c>
      <c r="E18" s="345" t="s">
        <v>0</v>
      </c>
      <c r="F18" s="362" t="s">
        <v>12</v>
      </c>
      <c r="G18" s="195"/>
      <c r="H18" s="215" t="s">
        <v>12</v>
      </c>
      <c r="I18" s="221"/>
      <c r="J18" s="255" t="e">
        <f t="shared" si="5"/>
        <v>#DIV/0!</v>
      </c>
      <c r="K18" s="221"/>
      <c r="L18" s="255" t="e">
        <f t="shared" si="0"/>
        <v>#DIV/0!</v>
      </c>
      <c r="M18" s="221"/>
      <c r="N18" s="264"/>
      <c r="O18" s="210"/>
      <c r="P18" s="255"/>
      <c r="Q18" s="221"/>
      <c r="R18" s="264" t="e">
        <f t="shared" si="1"/>
        <v>#DIV/0!</v>
      </c>
      <c r="S18" s="210"/>
      <c r="T18" s="255" t="e">
        <f t="shared" si="2"/>
        <v>#DIV/0!</v>
      </c>
      <c r="U18" s="218"/>
      <c r="V18" s="264" t="e">
        <f t="shared" si="3"/>
        <v>#DIV/0!</v>
      </c>
      <c r="W18" s="210"/>
      <c r="X18" s="255" t="e">
        <f t="shared" si="4"/>
        <v>#DIV/0!</v>
      </c>
      <c r="Y18" s="332"/>
    </row>
    <row r="19" spans="1:25" ht="15.75" thickBot="1" x14ac:dyDescent="0.3">
      <c r="A19" s="332"/>
      <c r="B19" s="417" t="s">
        <v>33</v>
      </c>
      <c r="C19" s="491" t="s">
        <v>49</v>
      </c>
      <c r="D19" s="492"/>
      <c r="E19" s="193" t="s">
        <v>3</v>
      </c>
      <c r="F19" s="193">
        <v>350</v>
      </c>
      <c r="G19" s="357">
        <f>G5/F5*F19</f>
        <v>98.452883263009838</v>
      </c>
      <c r="H19" s="213">
        <v>49.3</v>
      </c>
      <c r="I19" s="147">
        <v>300</v>
      </c>
      <c r="J19" s="152">
        <f t="shared" si="5"/>
        <v>0.32817627754336615</v>
      </c>
      <c r="K19" s="147">
        <v>400</v>
      </c>
      <c r="L19" s="152">
        <f t="shared" si="0"/>
        <v>0.2461322081575246</v>
      </c>
      <c r="M19" s="147">
        <v>600</v>
      </c>
      <c r="N19" s="92">
        <f>G19/M19</f>
        <v>0.16408813877168307</v>
      </c>
      <c r="O19" s="93">
        <v>600</v>
      </c>
      <c r="P19" s="152">
        <f>G19/O19</f>
        <v>0.16408813877168307</v>
      </c>
      <c r="Q19" s="147">
        <v>700</v>
      </c>
      <c r="R19" s="92">
        <f t="shared" si="1"/>
        <v>0.14064697609001406</v>
      </c>
      <c r="S19" s="93">
        <v>900</v>
      </c>
      <c r="T19" s="152">
        <f t="shared" si="2"/>
        <v>0.10939209251445538</v>
      </c>
      <c r="U19" s="138">
        <v>700</v>
      </c>
      <c r="V19" s="92">
        <f t="shared" si="3"/>
        <v>0.14064697609001406</v>
      </c>
      <c r="W19" s="93">
        <v>900</v>
      </c>
      <c r="X19" s="152">
        <f t="shared" si="4"/>
        <v>0.10939209251445538</v>
      </c>
      <c r="Y19" s="332"/>
    </row>
    <row r="20" spans="1:25" ht="15.75" thickBot="1" x14ac:dyDescent="0.3">
      <c r="A20" s="332"/>
      <c r="B20" s="417"/>
      <c r="C20" s="493" t="s">
        <v>50</v>
      </c>
      <c r="D20" s="494"/>
      <c r="E20" s="194" t="s">
        <v>4</v>
      </c>
      <c r="F20" s="194">
        <v>15.3</v>
      </c>
      <c r="G20" s="359">
        <f>G5/F5*F20</f>
        <v>4.3037974683544302</v>
      </c>
      <c r="H20" s="214">
        <v>2.16</v>
      </c>
      <c r="I20" s="148">
        <v>15</v>
      </c>
      <c r="J20" s="36">
        <f t="shared" si="5"/>
        <v>0.28691983122362869</v>
      </c>
      <c r="K20" s="148">
        <v>15</v>
      </c>
      <c r="L20" s="36">
        <f t="shared" si="0"/>
        <v>0.28691983122362869</v>
      </c>
      <c r="M20" s="148">
        <v>15</v>
      </c>
      <c r="N20" s="72">
        <f t="shared" ref="N20:N32" si="6">G20/M20</f>
        <v>0.28691983122362869</v>
      </c>
      <c r="O20" s="83">
        <v>15</v>
      </c>
      <c r="P20" s="36">
        <f t="shared" ref="P20:P32" si="7">G20/O20</f>
        <v>0.28691983122362869</v>
      </c>
      <c r="Q20" s="148">
        <v>15</v>
      </c>
      <c r="R20" s="72">
        <f t="shared" si="1"/>
        <v>0.28691983122362869</v>
      </c>
      <c r="S20" s="83">
        <v>15</v>
      </c>
      <c r="T20" s="36">
        <f t="shared" si="2"/>
        <v>0.28691983122362869</v>
      </c>
      <c r="U20" s="139">
        <v>15</v>
      </c>
      <c r="V20" s="72">
        <f t="shared" si="3"/>
        <v>0.28691983122362869</v>
      </c>
      <c r="W20" s="83">
        <v>15</v>
      </c>
      <c r="X20" s="36">
        <f t="shared" si="4"/>
        <v>0.28691983122362869</v>
      </c>
      <c r="Y20" s="332"/>
    </row>
    <row r="21" spans="1:25" ht="15.75" thickBot="1" x14ac:dyDescent="0.3">
      <c r="A21" s="332"/>
      <c r="B21" s="417"/>
      <c r="C21" s="491" t="s">
        <v>52</v>
      </c>
      <c r="D21" s="492"/>
      <c r="E21" s="193" t="s">
        <v>5</v>
      </c>
      <c r="F21" s="193">
        <v>8.1199999999999992</v>
      </c>
      <c r="G21" s="357">
        <f>G5/F5*F21</f>
        <v>2.2841068917018279</v>
      </c>
      <c r="H21" s="213">
        <v>1.1399999999999999</v>
      </c>
      <c r="I21" s="147">
        <v>6</v>
      </c>
      <c r="J21" s="152">
        <f t="shared" si="5"/>
        <v>0.38068448195030463</v>
      </c>
      <c r="K21" s="147">
        <v>7</v>
      </c>
      <c r="L21" s="152">
        <f t="shared" si="0"/>
        <v>0.32630098452883255</v>
      </c>
      <c r="M21" s="147">
        <v>11</v>
      </c>
      <c r="N21" s="92">
        <f t="shared" si="6"/>
        <v>0.20764608106380253</v>
      </c>
      <c r="O21" s="93">
        <v>11</v>
      </c>
      <c r="P21" s="152">
        <f t="shared" si="7"/>
        <v>0.20764608106380253</v>
      </c>
      <c r="Q21" s="147">
        <v>15</v>
      </c>
      <c r="R21" s="92">
        <f t="shared" si="1"/>
        <v>0.15227379278012185</v>
      </c>
      <c r="S21" s="93">
        <v>15</v>
      </c>
      <c r="T21" s="152">
        <f t="shared" si="2"/>
        <v>0.15227379278012185</v>
      </c>
      <c r="U21" s="138">
        <v>15</v>
      </c>
      <c r="V21" s="92">
        <f t="shared" si="3"/>
        <v>0.15227379278012185</v>
      </c>
      <c r="W21" s="93">
        <v>15</v>
      </c>
      <c r="X21" s="152">
        <f t="shared" si="4"/>
        <v>0.15227379278012185</v>
      </c>
      <c r="Y21" s="332"/>
    </row>
    <row r="22" spans="1:25" ht="15.75" thickBot="1" x14ac:dyDescent="0.3">
      <c r="A22" s="332"/>
      <c r="B22" s="417"/>
      <c r="C22" s="493" t="s">
        <v>51</v>
      </c>
      <c r="D22" s="494"/>
      <c r="E22" s="194" t="s">
        <v>4</v>
      </c>
      <c r="F22" s="194">
        <v>49.8</v>
      </c>
      <c r="G22" s="363">
        <f>G5/F5*F22</f>
        <v>14.0084388185654</v>
      </c>
      <c r="H22" s="227">
        <v>7.01</v>
      </c>
      <c r="I22" s="228">
        <v>30</v>
      </c>
      <c r="J22" s="256">
        <f t="shared" si="5"/>
        <v>0.46694796061884669</v>
      </c>
      <c r="K22" s="228">
        <v>55</v>
      </c>
      <c r="L22" s="256">
        <f t="shared" si="0"/>
        <v>0.25469888761027998</v>
      </c>
      <c r="M22" s="228">
        <v>60</v>
      </c>
      <c r="N22" s="265">
        <f t="shared" si="6"/>
        <v>0.23347398030942335</v>
      </c>
      <c r="O22" s="229">
        <v>60</v>
      </c>
      <c r="P22" s="256">
        <f t="shared" si="7"/>
        <v>0.23347398030942335</v>
      </c>
      <c r="Q22" s="228">
        <v>75</v>
      </c>
      <c r="R22" s="265">
        <f t="shared" si="1"/>
        <v>0.18677918424753867</v>
      </c>
      <c r="S22" s="229">
        <v>75</v>
      </c>
      <c r="T22" s="256">
        <f t="shared" si="2"/>
        <v>0.18677918424753867</v>
      </c>
      <c r="U22" s="230">
        <v>90</v>
      </c>
      <c r="V22" s="265">
        <f t="shared" si="3"/>
        <v>0.15564932020628222</v>
      </c>
      <c r="W22" s="229">
        <v>120</v>
      </c>
      <c r="X22" s="256">
        <f t="shared" si="4"/>
        <v>0.11673699015471167</v>
      </c>
      <c r="Y22" s="332"/>
    </row>
    <row r="23" spans="1:25" ht="15.75" thickBot="1" x14ac:dyDescent="0.3">
      <c r="A23" s="332"/>
      <c r="B23" s="417"/>
      <c r="C23" s="491" t="s">
        <v>53</v>
      </c>
      <c r="D23" s="492"/>
      <c r="E23" s="193" t="s">
        <v>6</v>
      </c>
      <c r="F23" s="193">
        <v>0.64</v>
      </c>
      <c r="G23" s="364">
        <f>G5/F5*F23</f>
        <v>0.18002812939521801</v>
      </c>
      <c r="H23" s="213">
        <v>0.09</v>
      </c>
      <c r="I23" s="147">
        <v>0.5</v>
      </c>
      <c r="J23" s="152">
        <f t="shared" si="5"/>
        <v>0.36005625879043601</v>
      </c>
      <c r="K23" s="147">
        <v>0.6</v>
      </c>
      <c r="L23" s="152">
        <f t="shared" si="0"/>
        <v>0.30004688232536336</v>
      </c>
      <c r="M23" s="147">
        <v>0.9</v>
      </c>
      <c r="N23" s="92">
        <f t="shared" si="6"/>
        <v>0.20003125488357557</v>
      </c>
      <c r="O23" s="93">
        <v>0.9</v>
      </c>
      <c r="P23" s="152">
        <f t="shared" si="7"/>
        <v>0.20003125488357557</v>
      </c>
      <c r="Q23" s="147">
        <v>1</v>
      </c>
      <c r="R23" s="92">
        <f t="shared" si="1"/>
        <v>0.18002812939521801</v>
      </c>
      <c r="S23" s="93">
        <v>1.2</v>
      </c>
      <c r="T23" s="152">
        <f t="shared" si="2"/>
        <v>0.15002344116268168</v>
      </c>
      <c r="U23" s="138">
        <v>1.1000000000000001</v>
      </c>
      <c r="V23" s="92">
        <f t="shared" si="3"/>
        <v>0.16366193581383454</v>
      </c>
      <c r="W23" s="93">
        <v>1.2</v>
      </c>
      <c r="X23" s="152">
        <f t="shared" si="4"/>
        <v>0.15002344116268168</v>
      </c>
      <c r="Y23" s="332"/>
    </row>
    <row r="24" spans="1:25" ht="15.75" thickBot="1" x14ac:dyDescent="0.3">
      <c r="A24" s="332"/>
      <c r="B24" s="417"/>
      <c r="C24" s="493" t="s">
        <v>54</v>
      </c>
      <c r="D24" s="494"/>
      <c r="E24" s="195" t="s">
        <v>6</v>
      </c>
      <c r="F24" s="195">
        <v>0.64</v>
      </c>
      <c r="G24" s="365">
        <f>G5/F5*F24</f>
        <v>0.18002812939521801</v>
      </c>
      <c r="H24" s="215">
        <v>0.09</v>
      </c>
      <c r="I24" s="221">
        <v>0.5</v>
      </c>
      <c r="J24" s="255">
        <f t="shared" si="5"/>
        <v>0.36005625879043601</v>
      </c>
      <c r="K24" s="221">
        <v>0.6</v>
      </c>
      <c r="L24" s="255">
        <f t="shared" si="0"/>
        <v>0.30004688232536336</v>
      </c>
      <c r="M24" s="221">
        <v>0.9</v>
      </c>
      <c r="N24" s="264">
        <f t="shared" si="6"/>
        <v>0.20003125488357557</v>
      </c>
      <c r="O24" s="210">
        <v>0.9</v>
      </c>
      <c r="P24" s="255">
        <f t="shared" si="7"/>
        <v>0.20003125488357557</v>
      </c>
      <c r="Q24" s="221">
        <v>1</v>
      </c>
      <c r="R24" s="264">
        <f t="shared" si="1"/>
        <v>0.18002812939521801</v>
      </c>
      <c r="S24" s="210">
        <v>1.3</v>
      </c>
      <c r="T24" s="255">
        <f t="shared" si="2"/>
        <v>0.13848317645786001</v>
      </c>
      <c r="U24" s="218">
        <v>1.1000000000000001</v>
      </c>
      <c r="V24" s="264">
        <f t="shared" si="3"/>
        <v>0.16366193581383454</v>
      </c>
      <c r="W24" s="210">
        <v>1.3</v>
      </c>
      <c r="X24" s="255">
        <f t="shared" si="4"/>
        <v>0.13848317645786001</v>
      </c>
      <c r="Y24" s="332"/>
    </row>
    <row r="25" spans="1:25" ht="15.75" thickBot="1" x14ac:dyDescent="0.3">
      <c r="A25" s="332"/>
      <c r="B25" s="417"/>
      <c r="C25" s="491" t="s">
        <v>55</v>
      </c>
      <c r="D25" s="492"/>
      <c r="E25" s="193" t="s">
        <v>6</v>
      </c>
      <c r="F25" s="193">
        <v>0.64</v>
      </c>
      <c r="G25" s="364">
        <f>G5/F5*F25</f>
        <v>0.18002812939521801</v>
      </c>
      <c r="H25" s="213">
        <v>0.09</v>
      </c>
      <c r="I25" s="147">
        <v>0.5</v>
      </c>
      <c r="J25" s="152">
        <f t="shared" si="5"/>
        <v>0.36005625879043601</v>
      </c>
      <c r="K25" s="147">
        <v>0.6</v>
      </c>
      <c r="L25" s="152">
        <f t="shared" si="0"/>
        <v>0.30004688232536336</v>
      </c>
      <c r="M25" s="147">
        <v>1</v>
      </c>
      <c r="N25" s="92">
        <f t="shared" si="6"/>
        <v>0.18002812939521801</v>
      </c>
      <c r="O25" s="93">
        <v>1</v>
      </c>
      <c r="P25" s="152">
        <f t="shared" si="7"/>
        <v>0.18002812939521801</v>
      </c>
      <c r="Q25" s="147">
        <v>1.2</v>
      </c>
      <c r="R25" s="92">
        <f t="shared" si="1"/>
        <v>0.15002344116268168</v>
      </c>
      <c r="S25" s="93">
        <v>1.3</v>
      </c>
      <c r="T25" s="152">
        <f t="shared" si="2"/>
        <v>0.13848317645786001</v>
      </c>
      <c r="U25" s="138">
        <v>1.3</v>
      </c>
      <c r="V25" s="92">
        <f t="shared" si="3"/>
        <v>0.13848317645786001</v>
      </c>
      <c r="W25" s="93">
        <v>1.3</v>
      </c>
      <c r="X25" s="152">
        <f t="shared" si="4"/>
        <v>0.13848317645786001</v>
      </c>
      <c r="Y25" s="332"/>
    </row>
    <row r="26" spans="1:25" ht="15.75" thickBot="1" x14ac:dyDescent="0.3">
      <c r="A26" s="332"/>
      <c r="B26" s="417"/>
      <c r="C26" s="493" t="s">
        <v>56</v>
      </c>
      <c r="D26" s="494"/>
      <c r="E26" s="194" t="s">
        <v>4</v>
      </c>
      <c r="F26" s="194">
        <v>1.26</v>
      </c>
      <c r="G26" s="366">
        <f>G5/F5*F26</f>
        <v>0.35443037974683544</v>
      </c>
      <c r="H26" s="214">
        <v>0.18</v>
      </c>
      <c r="I26" s="148">
        <v>0.9</v>
      </c>
      <c r="J26" s="36">
        <f t="shared" si="5"/>
        <v>0.39381153305203936</v>
      </c>
      <c r="K26" s="148">
        <v>1.2</v>
      </c>
      <c r="L26" s="36">
        <f t="shared" si="0"/>
        <v>0.29535864978902954</v>
      </c>
      <c r="M26" s="148">
        <v>1.8</v>
      </c>
      <c r="N26" s="72">
        <f t="shared" si="6"/>
        <v>0.19690576652601968</v>
      </c>
      <c r="O26" s="83">
        <v>1.8</v>
      </c>
      <c r="P26" s="36">
        <f t="shared" si="7"/>
        <v>0.19690576652601968</v>
      </c>
      <c r="Q26" s="148">
        <v>2.4</v>
      </c>
      <c r="R26" s="72">
        <f t="shared" si="1"/>
        <v>0.14767932489451477</v>
      </c>
      <c r="S26" s="83">
        <v>2.4</v>
      </c>
      <c r="T26" s="36">
        <f t="shared" si="2"/>
        <v>0.14767932489451477</v>
      </c>
      <c r="U26" s="139">
        <v>2.4</v>
      </c>
      <c r="V26" s="72">
        <f t="shared" si="3"/>
        <v>0.14767932489451477</v>
      </c>
      <c r="W26" s="83">
        <v>2.4</v>
      </c>
      <c r="X26" s="36">
        <f t="shared" si="4"/>
        <v>0.14767932489451477</v>
      </c>
      <c r="Y26" s="332"/>
    </row>
    <row r="27" spans="1:25" ht="15.75" thickBot="1" x14ac:dyDescent="0.3">
      <c r="A27" s="332"/>
      <c r="B27" s="417"/>
      <c r="C27" s="491" t="s">
        <v>57</v>
      </c>
      <c r="D27" s="492"/>
      <c r="E27" s="196" t="s">
        <v>6</v>
      </c>
      <c r="F27" s="196">
        <v>4.47</v>
      </c>
      <c r="G27" s="367">
        <f>G5/F5*F27</f>
        <v>1.2573839662447257</v>
      </c>
      <c r="H27" s="216">
        <v>0.63</v>
      </c>
      <c r="I27" s="222">
        <v>6</v>
      </c>
      <c r="J27" s="257">
        <f t="shared" si="5"/>
        <v>0.20956399437412096</v>
      </c>
      <c r="K27" s="222">
        <v>8</v>
      </c>
      <c r="L27" s="257">
        <f t="shared" si="0"/>
        <v>0.15717299578059071</v>
      </c>
      <c r="M27" s="222">
        <v>12</v>
      </c>
      <c r="N27" s="266">
        <f t="shared" si="6"/>
        <v>0.10478199718706048</v>
      </c>
      <c r="O27" s="211">
        <v>12</v>
      </c>
      <c r="P27" s="257">
        <f t="shared" si="7"/>
        <v>0.10478199718706048</v>
      </c>
      <c r="Q27" s="222">
        <v>14</v>
      </c>
      <c r="R27" s="266">
        <f t="shared" si="1"/>
        <v>8.9813140446051834E-2</v>
      </c>
      <c r="S27" s="211">
        <v>16</v>
      </c>
      <c r="T27" s="257">
        <f t="shared" si="2"/>
        <v>7.8586497890295356E-2</v>
      </c>
      <c r="U27" s="219">
        <v>14</v>
      </c>
      <c r="V27" s="266">
        <f t="shared" si="3"/>
        <v>8.9813140446051834E-2</v>
      </c>
      <c r="W27" s="211">
        <v>16</v>
      </c>
      <c r="X27" s="257">
        <f t="shared" si="4"/>
        <v>7.8586497890295356E-2</v>
      </c>
      <c r="Y27" s="332"/>
    </row>
    <row r="28" spans="1:25" ht="15.75" thickBot="1" x14ac:dyDescent="0.3">
      <c r="A28" s="332"/>
      <c r="B28" s="417"/>
      <c r="C28" s="493" t="s">
        <v>58</v>
      </c>
      <c r="D28" s="494"/>
      <c r="E28" s="195" t="s">
        <v>4</v>
      </c>
      <c r="F28" s="195">
        <v>95.8</v>
      </c>
      <c r="G28" s="368">
        <f>G5/F5*F28</f>
        <v>26.947960618846693</v>
      </c>
      <c r="H28" s="215">
        <v>13.5</v>
      </c>
      <c r="I28" s="221">
        <v>150</v>
      </c>
      <c r="J28" s="255">
        <f t="shared" si="5"/>
        <v>0.1796530707923113</v>
      </c>
      <c r="K28" s="221">
        <v>200</v>
      </c>
      <c r="L28" s="255">
        <f t="shared" si="0"/>
        <v>0.13473980309423347</v>
      </c>
      <c r="M28" s="221">
        <v>300</v>
      </c>
      <c r="N28" s="264">
        <f t="shared" si="6"/>
        <v>8.9826535396155649E-2</v>
      </c>
      <c r="O28" s="210">
        <v>300</v>
      </c>
      <c r="P28" s="255">
        <f t="shared" si="7"/>
        <v>8.9826535396155649E-2</v>
      </c>
      <c r="Q28" s="221">
        <v>400</v>
      </c>
      <c r="R28" s="264">
        <f t="shared" si="1"/>
        <v>6.7369901547116737E-2</v>
      </c>
      <c r="S28" s="210">
        <v>400</v>
      </c>
      <c r="T28" s="255">
        <f t="shared" si="2"/>
        <v>6.7369901547116737E-2</v>
      </c>
      <c r="U28" s="218">
        <v>400</v>
      </c>
      <c r="V28" s="264">
        <f t="shared" si="3"/>
        <v>6.7369901547116737E-2</v>
      </c>
      <c r="W28" s="210">
        <v>400</v>
      </c>
      <c r="X28" s="255">
        <f t="shared" si="4"/>
        <v>6.7369901547116737E-2</v>
      </c>
      <c r="Y28" s="332"/>
    </row>
    <row r="29" spans="1:25" ht="15.75" thickBot="1" x14ac:dyDescent="0.3">
      <c r="A29" s="332"/>
      <c r="B29" s="417"/>
      <c r="C29" s="491" t="s">
        <v>59</v>
      </c>
      <c r="D29" s="492"/>
      <c r="E29" s="196" t="s">
        <v>6</v>
      </c>
      <c r="F29" s="196">
        <v>5.4</v>
      </c>
      <c r="G29" s="369">
        <f>G5/F5*F29</f>
        <v>1.518987341772152</v>
      </c>
      <c r="H29" s="232">
        <v>0.76</v>
      </c>
      <c r="I29" s="233">
        <v>2</v>
      </c>
      <c r="J29" s="258">
        <f t="shared" si="5"/>
        <v>0.759493670886076</v>
      </c>
      <c r="K29" s="233">
        <v>3</v>
      </c>
      <c r="L29" s="258">
        <f t="shared" si="0"/>
        <v>0.50632911392405067</v>
      </c>
      <c r="M29" s="233">
        <v>4</v>
      </c>
      <c r="N29" s="267">
        <f t="shared" si="6"/>
        <v>0.379746835443038</v>
      </c>
      <c r="O29" s="234">
        <v>4</v>
      </c>
      <c r="P29" s="258">
        <f t="shared" si="7"/>
        <v>0.379746835443038</v>
      </c>
      <c r="Q29" s="233">
        <v>5</v>
      </c>
      <c r="R29" s="267">
        <f t="shared" si="1"/>
        <v>0.30379746835443039</v>
      </c>
      <c r="S29" s="234">
        <v>5</v>
      </c>
      <c r="T29" s="258">
        <f t="shared" si="2"/>
        <v>0.30379746835443039</v>
      </c>
      <c r="U29" s="235">
        <v>5</v>
      </c>
      <c r="V29" s="267">
        <f t="shared" si="3"/>
        <v>0.30379746835443039</v>
      </c>
      <c r="W29" s="234">
        <v>5</v>
      </c>
      <c r="X29" s="258">
        <f t="shared" si="4"/>
        <v>0.30379746835443039</v>
      </c>
      <c r="Y29" s="332"/>
    </row>
    <row r="30" spans="1:25" ht="15.75" thickBot="1" x14ac:dyDescent="0.3">
      <c r="A30" s="332"/>
      <c r="B30" s="417"/>
      <c r="C30" s="493" t="s">
        <v>60</v>
      </c>
      <c r="D30" s="494"/>
      <c r="E30" s="194" t="s">
        <v>4</v>
      </c>
      <c r="F30" s="194">
        <v>12.8</v>
      </c>
      <c r="G30" s="363">
        <f>G5/F5*F30</f>
        <v>3.6005625879043599</v>
      </c>
      <c r="H30" s="227">
        <v>1.8</v>
      </c>
      <c r="I30" s="228">
        <v>8</v>
      </c>
      <c r="J30" s="256">
        <f t="shared" si="5"/>
        <v>0.45007032348804499</v>
      </c>
      <c r="K30" s="228">
        <v>12</v>
      </c>
      <c r="L30" s="256">
        <f t="shared" si="0"/>
        <v>0.30004688232536331</v>
      </c>
      <c r="M30" s="228">
        <v>20</v>
      </c>
      <c r="N30" s="265">
        <f t="shared" si="6"/>
        <v>0.18002812939521801</v>
      </c>
      <c r="O30" s="229">
        <v>20</v>
      </c>
      <c r="P30" s="256">
        <f t="shared" si="7"/>
        <v>0.18002812939521801</v>
      </c>
      <c r="Q30" s="228">
        <v>25</v>
      </c>
      <c r="R30" s="265">
        <f t="shared" si="1"/>
        <v>0.1440225035161744</v>
      </c>
      <c r="S30" s="229">
        <v>25</v>
      </c>
      <c r="T30" s="256">
        <f t="shared" si="2"/>
        <v>0.1440225035161744</v>
      </c>
      <c r="U30" s="230">
        <v>30</v>
      </c>
      <c r="V30" s="265">
        <f t="shared" si="3"/>
        <v>0.12001875293014533</v>
      </c>
      <c r="W30" s="229">
        <v>30</v>
      </c>
      <c r="X30" s="256">
        <f t="shared" si="4"/>
        <v>0.12001875293014533</v>
      </c>
      <c r="Y30" s="332"/>
    </row>
    <row r="31" spans="1:25" ht="15.75" thickBot="1" x14ac:dyDescent="0.3">
      <c r="A31" s="332"/>
      <c r="B31" s="417"/>
      <c r="C31" s="491" t="s">
        <v>61</v>
      </c>
      <c r="D31" s="492"/>
      <c r="E31" s="197" t="s">
        <v>6</v>
      </c>
      <c r="F31" s="197">
        <v>59</v>
      </c>
      <c r="G31" s="370">
        <f>G5/F5*F31</f>
        <v>16.596343178621659</v>
      </c>
      <c r="H31" s="217">
        <v>8.3000000000000007</v>
      </c>
      <c r="I31" s="223">
        <v>15</v>
      </c>
      <c r="J31" s="259">
        <f t="shared" si="5"/>
        <v>1.1064228785747772</v>
      </c>
      <c r="K31" s="223">
        <v>25</v>
      </c>
      <c r="L31" s="259">
        <f t="shared" si="0"/>
        <v>0.66385372714486635</v>
      </c>
      <c r="M31" s="223">
        <v>45</v>
      </c>
      <c r="N31" s="268">
        <f t="shared" si="6"/>
        <v>0.36880762619159241</v>
      </c>
      <c r="O31" s="212">
        <v>45</v>
      </c>
      <c r="P31" s="259">
        <f t="shared" si="7"/>
        <v>0.36880762619159241</v>
      </c>
      <c r="Q31" s="223">
        <v>65</v>
      </c>
      <c r="R31" s="268">
        <f t="shared" si="1"/>
        <v>0.25532835659417935</v>
      </c>
      <c r="S31" s="212">
        <v>75</v>
      </c>
      <c r="T31" s="259">
        <f t="shared" si="2"/>
        <v>0.22128457571495544</v>
      </c>
      <c r="U31" s="220">
        <v>75</v>
      </c>
      <c r="V31" s="268">
        <f t="shared" si="3"/>
        <v>0.22128457571495544</v>
      </c>
      <c r="W31" s="212">
        <v>90</v>
      </c>
      <c r="X31" s="259">
        <f t="shared" si="4"/>
        <v>0.1844038130957962</v>
      </c>
      <c r="Y31" s="332"/>
    </row>
    <row r="32" spans="1:25" ht="15.75" thickBot="1" x14ac:dyDescent="0.3">
      <c r="A32" s="332"/>
      <c r="B32" s="417"/>
      <c r="C32" s="493" t="s">
        <v>62</v>
      </c>
      <c r="D32" s="494"/>
      <c r="E32" s="198" t="s">
        <v>6</v>
      </c>
      <c r="F32" s="198">
        <v>202</v>
      </c>
      <c r="G32" s="371">
        <f>G5/F5*F32</f>
        <v>56.821378340365676</v>
      </c>
      <c r="H32" s="237">
        <v>28.5</v>
      </c>
      <c r="I32" s="238">
        <v>200</v>
      </c>
      <c r="J32" s="260">
        <f t="shared" si="5"/>
        <v>0.2841068917018284</v>
      </c>
      <c r="K32" s="238">
        <v>250</v>
      </c>
      <c r="L32" s="260">
        <f t="shared" si="0"/>
        <v>0.22728551336146272</v>
      </c>
      <c r="M32" s="238">
        <v>375</v>
      </c>
      <c r="N32" s="269">
        <f t="shared" si="6"/>
        <v>0.15152367557430846</v>
      </c>
      <c r="O32" s="239">
        <v>375</v>
      </c>
      <c r="P32" s="260">
        <f t="shared" si="7"/>
        <v>0.15152367557430846</v>
      </c>
      <c r="Q32" s="238">
        <v>400</v>
      </c>
      <c r="R32" s="269">
        <f t="shared" si="1"/>
        <v>0.1420534458509142</v>
      </c>
      <c r="S32" s="239">
        <v>550</v>
      </c>
      <c r="T32" s="260">
        <f t="shared" si="2"/>
        <v>0.10331159698248304</v>
      </c>
      <c r="U32" s="240">
        <v>425</v>
      </c>
      <c r="V32" s="269">
        <f t="shared" si="3"/>
        <v>0.13369736080086042</v>
      </c>
      <c r="W32" s="239">
        <v>550</v>
      </c>
      <c r="X32" s="260">
        <f t="shared" si="4"/>
        <v>0.10331159698248304</v>
      </c>
      <c r="Y32" s="332"/>
    </row>
    <row r="33" spans="1:25" ht="15.75" thickBot="1" x14ac:dyDescent="0.3">
      <c r="A33" s="332"/>
      <c r="B33" s="417"/>
      <c r="C33" s="491" t="s">
        <v>63</v>
      </c>
      <c r="D33" s="492"/>
      <c r="E33" s="197" t="s">
        <v>6</v>
      </c>
      <c r="F33" s="197">
        <v>140</v>
      </c>
      <c r="G33" s="372">
        <f>G5/F5*F33</f>
        <v>39.381153305203938</v>
      </c>
      <c r="H33" s="242">
        <v>19.7</v>
      </c>
      <c r="I33" s="243" t="s">
        <v>20</v>
      </c>
      <c r="J33" s="261"/>
      <c r="K33" s="243" t="s">
        <v>20</v>
      </c>
      <c r="L33" s="261"/>
      <c r="M33" s="243" t="s">
        <v>20</v>
      </c>
      <c r="N33" s="270"/>
      <c r="O33" s="244" t="s">
        <v>20</v>
      </c>
      <c r="P33" s="261"/>
      <c r="Q33" s="243" t="s">
        <v>20</v>
      </c>
      <c r="R33" s="270"/>
      <c r="S33" s="244" t="s">
        <v>20</v>
      </c>
      <c r="T33" s="261"/>
      <c r="U33" s="245" t="s">
        <v>20</v>
      </c>
      <c r="V33" s="270"/>
      <c r="W33" s="244" t="s">
        <v>20</v>
      </c>
      <c r="X33" s="261"/>
      <c r="Y33" s="332"/>
    </row>
    <row r="34" spans="1:25" ht="15.75" thickBot="1" x14ac:dyDescent="0.3">
      <c r="A34" s="332"/>
      <c r="B34" s="477" t="s">
        <v>34</v>
      </c>
      <c r="C34" s="493" t="s">
        <v>35</v>
      </c>
      <c r="D34" s="494"/>
      <c r="E34" s="194" t="s">
        <v>6</v>
      </c>
      <c r="F34" s="194">
        <v>729</v>
      </c>
      <c r="G34" s="373">
        <f>G5/F5*F34</f>
        <v>205.0632911392405</v>
      </c>
      <c r="H34" s="214">
        <v>103</v>
      </c>
      <c r="I34" s="148">
        <v>700</v>
      </c>
      <c r="J34" s="36">
        <f t="shared" si="5"/>
        <v>0.29294755877034356</v>
      </c>
      <c r="K34" s="148">
        <v>1000</v>
      </c>
      <c r="L34" s="36">
        <f t="shared" si="0"/>
        <v>0.20506329113924052</v>
      </c>
      <c r="M34" s="148">
        <v>1300</v>
      </c>
      <c r="N34" s="72">
        <f>G34/M34</f>
        <v>0.15774099318403115</v>
      </c>
      <c r="O34" s="83">
        <v>1300</v>
      </c>
      <c r="P34" s="36">
        <f>G34/O34</f>
        <v>0.15774099318403115</v>
      </c>
      <c r="Q34" s="148">
        <v>1300</v>
      </c>
      <c r="R34" s="72">
        <f t="shared" si="1"/>
        <v>0.15774099318403115</v>
      </c>
      <c r="S34" s="83">
        <v>1300</v>
      </c>
      <c r="T34" s="36">
        <f t="shared" si="2"/>
        <v>0.15774099318403115</v>
      </c>
      <c r="U34" s="139">
        <v>1000</v>
      </c>
      <c r="V34" s="72">
        <f t="shared" si="3"/>
        <v>0.20506329113924052</v>
      </c>
      <c r="W34" s="83">
        <v>1000</v>
      </c>
      <c r="X34" s="36">
        <f t="shared" si="4"/>
        <v>0.20506329113924052</v>
      </c>
      <c r="Y34" s="332"/>
    </row>
    <row r="35" spans="1:25" ht="15.75" thickBot="1" x14ac:dyDescent="0.3">
      <c r="A35" s="332"/>
      <c r="B35" s="497"/>
      <c r="C35" s="491" t="s">
        <v>36</v>
      </c>
      <c r="D35" s="492"/>
      <c r="E35" s="193" t="s">
        <v>6</v>
      </c>
      <c r="F35" s="193">
        <v>492</v>
      </c>
      <c r="G35" s="374">
        <f>G5/F5*F35</f>
        <v>138.39662447257385</v>
      </c>
      <c r="H35" s="213">
        <v>69.2</v>
      </c>
      <c r="I35" s="147">
        <v>460</v>
      </c>
      <c r="J35" s="152">
        <f t="shared" si="5"/>
        <v>0.30086222711429095</v>
      </c>
      <c r="K35" s="147">
        <v>500</v>
      </c>
      <c r="L35" s="152">
        <f t="shared" si="0"/>
        <v>0.27679324894514767</v>
      </c>
      <c r="M35" s="147">
        <v>1250</v>
      </c>
      <c r="N35" s="92">
        <f t="shared" ref="N35:N47" si="8">G35/M35</f>
        <v>0.11071729957805908</v>
      </c>
      <c r="O35" s="93">
        <v>1250</v>
      </c>
      <c r="P35" s="152">
        <f t="shared" ref="P35:P47" si="9">G35/O35</f>
        <v>0.11071729957805908</v>
      </c>
      <c r="Q35" s="147">
        <v>1250</v>
      </c>
      <c r="R35" s="92">
        <f t="shared" si="1"/>
        <v>0.11071729957805908</v>
      </c>
      <c r="S35" s="93">
        <v>1250</v>
      </c>
      <c r="T35" s="152">
        <f t="shared" si="2"/>
        <v>0.11071729957805908</v>
      </c>
      <c r="U35" s="138">
        <v>700</v>
      </c>
      <c r="V35" s="92">
        <f t="shared" si="3"/>
        <v>0.19770946353224836</v>
      </c>
      <c r="W35" s="93">
        <v>700</v>
      </c>
      <c r="X35" s="152">
        <f t="shared" si="4"/>
        <v>0.19770946353224836</v>
      </c>
      <c r="Y35" s="332"/>
    </row>
    <row r="36" spans="1:25" ht="15.75" thickBot="1" x14ac:dyDescent="0.3">
      <c r="A36" s="332"/>
      <c r="B36" s="497"/>
      <c r="C36" s="493" t="s">
        <v>37</v>
      </c>
      <c r="D36" s="494"/>
      <c r="E36" s="194" t="s">
        <v>6</v>
      </c>
      <c r="F36" s="194">
        <v>70.3</v>
      </c>
      <c r="G36" s="359">
        <f>G5/F5*F36</f>
        <v>19.774964838255976</v>
      </c>
      <c r="H36" s="214">
        <v>9.9</v>
      </c>
      <c r="I36" s="148">
        <v>80</v>
      </c>
      <c r="J36" s="36">
        <f t="shared" si="5"/>
        <v>0.24718706047819969</v>
      </c>
      <c r="K36" s="148">
        <v>130</v>
      </c>
      <c r="L36" s="36">
        <f t="shared" si="0"/>
        <v>0.15211511414043058</v>
      </c>
      <c r="M36" s="148">
        <v>240</v>
      </c>
      <c r="N36" s="72">
        <f t="shared" si="8"/>
        <v>8.2395686826066558E-2</v>
      </c>
      <c r="O36" s="83">
        <v>240</v>
      </c>
      <c r="P36" s="36">
        <f t="shared" si="9"/>
        <v>8.2395686826066558E-2</v>
      </c>
      <c r="Q36" s="148">
        <v>360</v>
      </c>
      <c r="R36" s="72">
        <f t="shared" si="1"/>
        <v>5.4930457884044374E-2</v>
      </c>
      <c r="S36" s="83">
        <v>410</v>
      </c>
      <c r="T36" s="36">
        <f t="shared" si="2"/>
        <v>4.8231621556721893E-2</v>
      </c>
      <c r="U36" s="139">
        <v>310</v>
      </c>
      <c r="V36" s="72">
        <f t="shared" si="3"/>
        <v>6.379020915566444E-2</v>
      </c>
      <c r="W36" s="83">
        <v>400</v>
      </c>
      <c r="X36" s="36">
        <f t="shared" si="4"/>
        <v>4.943741209563994E-2</v>
      </c>
      <c r="Y36" s="332"/>
    </row>
    <row r="37" spans="1:25" ht="15.75" thickBot="1" x14ac:dyDescent="0.3">
      <c r="A37" s="332"/>
      <c r="B37" s="497"/>
      <c r="C37" s="491" t="s">
        <v>38</v>
      </c>
      <c r="D37" s="492"/>
      <c r="E37" s="193" t="s">
        <v>6</v>
      </c>
      <c r="F37" s="193">
        <v>10.9</v>
      </c>
      <c r="G37" s="357">
        <f>G5/F5*F37</f>
        <v>3.0661040787623066</v>
      </c>
      <c r="H37" s="213">
        <v>1.53</v>
      </c>
      <c r="I37" s="147">
        <v>7</v>
      </c>
      <c r="J37" s="152">
        <f t="shared" si="5"/>
        <v>0.43801486839461523</v>
      </c>
      <c r="K37" s="147">
        <v>10</v>
      </c>
      <c r="L37" s="152">
        <f t="shared" si="0"/>
        <v>0.30661040787623067</v>
      </c>
      <c r="M37" s="147">
        <v>8</v>
      </c>
      <c r="N37" s="92">
        <f t="shared" si="8"/>
        <v>0.38326300984528833</v>
      </c>
      <c r="O37" s="93">
        <v>8</v>
      </c>
      <c r="P37" s="152">
        <f t="shared" si="9"/>
        <v>0.38326300984528833</v>
      </c>
      <c r="Q37" s="147">
        <v>15</v>
      </c>
      <c r="R37" s="92">
        <f t="shared" si="1"/>
        <v>0.20440693858415376</v>
      </c>
      <c r="S37" s="93">
        <v>11</v>
      </c>
      <c r="T37" s="152">
        <f t="shared" si="2"/>
        <v>0.27873673443293695</v>
      </c>
      <c r="U37" s="138">
        <v>18</v>
      </c>
      <c r="V37" s="92">
        <f t="shared" si="3"/>
        <v>0.17033911548679481</v>
      </c>
      <c r="W37" s="93">
        <v>8</v>
      </c>
      <c r="X37" s="152">
        <f t="shared" si="4"/>
        <v>0.38326300984528833</v>
      </c>
      <c r="Y37" s="332"/>
    </row>
    <row r="38" spans="1:25" ht="15.75" thickBot="1" x14ac:dyDescent="0.3">
      <c r="A38" s="332"/>
      <c r="B38" s="497"/>
      <c r="C38" s="493" t="s">
        <v>39</v>
      </c>
      <c r="D38" s="494"/>
      <c r="E38" s="194" t="s">
        <v>6</v>
      </c>
      <c r="F38" s="194">
        <v>7.68</v>
      </c>
      <c r="G38" s="359">
        <f>G5/F5*F38</f>
        <v>2.1603375527426159</v>
      </c>
      <c r="H38" s="214">
        <v>1.08</v>
      </c>
      <c r="I38" s="148">
        <v>3</v>
      </c>
      <c r="J38" s="36">
        <f t="shared" si="5"/>
        <v>0.72011251758087191</v>
      </c>
      <c r="K38" s="148">
        <v>5</v>
      </c>
      <c r="L38" s="36">
        <f t="shared" si="0"/>
        <v>0.43206751054852316</v>
      </c>
      <c r="M38" s="148">
        <v>8</v>
      </c>
      <c r="N38" s="72">
        <f t="shared" si="8"/>
        <v>0.27004219409282698</v>
      </c>
      <c r="O38" s="83">
        <v>8</v>
      </c>
      <c r="P38" s="36">
        <f t="shared" si="9"/>
        <v>0.27004219409282698</v>
      </c>
      <c r="Q38" s="148">
        <v>9</v>
      </c>
      <c r="R38" s="72">
        <f t="shared" si="1"/>
        <v>0.24003750586029066</v>
      </c>
      <c r="S38" s="83">
        <v>11</v>
      </c>
      <c r="T38" s="36">
        <f t="shared" si="2"/>
        <v>0.19639432297660145</v>
      </c>
      <c r="U38" s="139">
        <v>8</v>
      </c>
      <c r="V38" s="72">
        <f t="shared" si="3"/>
        <v>0.27004219409282698</v>
      </c>
      <c r="W38" s="83">
        <v>11</v>
      </c>
      <c r="X38" s="36">
        <f t="shared" si="4"/>
        <v>0.19639432297660145</v>
      </c>
      <c r="Y38" s="332"/>
    </row>
    <row r="39" spans="1:25" ht="15.75" thickBot="1" x14ac:dyDescent="0.3">
      <c r="A39" s="332"/>
      <c r="B39" s="497"/>
      <c r="C39" s="491" t="s">
        <v>40</v>
      </c>
      <c r="D39" s="492"/>
      <c r="E39" s="196" t="s">
        <v>4</v>
      </c>
      <c r="F39" s="196">
        <v>130</v>
      </c>
      <c r="G39" s="369">
        <f>G5/F5*F39</f>
        <v>36.568213783403657</v>
      </c>
      <c r="H39" s="232">
        <v>18.3</v>
      </c>
      <c r="I39" s="233">
        <v>1200</v>
      </c>
      <c r="J39" s="258">
        <f t="shared" si="5"/>
        <v>3.0473511486169714E-2</v>
      </c>
      <c r="K39" s="233">
        <v>1500</v>
      </c>
      <c r="L39" s="258">
        <f t="shared" si="0"/>
        <v>2.4378809188935771E-2</v>
      </c>
      <c r="M39" s="233">
        <v>1600</v>
      </c>
      <c r="N39" s="267">
        <f t="shared" si="8"/>
        <v>2.2855133614627286E-2</v>
      </c>
      <c r="O39" s="234">
        <v>1900</v>
      </c>
      <c r="P39" s="258">
        <f t="shared" si="9"/>
        <v>1.9246428307054555E-2</v>
      </c>
      <c r="Q39" s="233">
        <v>1600</v>
      </c>
      <c r="R39" s="267">
        <f t="shared" si="1"/>
        <v>2.2855133614627286E-2</v>
      </c>
      <c r="S39" s="234">
        <v>2200</v>
      </c>
      <c r="T39" s="258">
        <f t="shared" si="2"/>
        <v>1.662191535609257E-2</v>
      </c>
      <c r="U39" s="235">
        <v>1800</v>
      </c>
      <c r="V39" s="267">
        <f t="shared" si="3"/>
        <v>2.0315674324113141E-2</v>
      </c>
      <c r="W39" s="234">
        <v>2300</v>
      </c>
      <c r="X39" s="258">
        <f t="shared" si="4"/>
        <v>1.5899223384088546E-2</v>
      </c>
      <c r="Y39" s="332"/>
    </row>
    <row r="40" spans="1:25" ht="15.75" thickBot="1" x14ac:dyDescent="0.3">
      <c r="A40" s="332"/>
      <c r="B40" s="497"/>
      <c r="C40" s="493" t="s">
        <v>42</v>
      </c>
      <c r="D40" s="494"/>
      <c r="E40" s="195" t="s">
        <v>4</v>
      </c>
      <c r="F40" s="195">
        <v>460</v>
      </c>
      <c r="G40" s="375">
        <f>G5/F5*F40</f>
        <v>129.39521800281292</v>
      </c>
      <c r="H40" s="215">
        <v>64.7</v>
      </c>
      <c r="I40" s="221">
        <v>340</v>
      </c>
      <c r="J40" s="255">
        <f t="shared" si="5"/>
        <v>0.38057417059650861</v>
      </c>
      <c r="K40" s="221">
        <v>440</v>
      </c>
      <c r="L40" s="255">
        <f t="shared" si="0"/>
        <v>0.2940800409154839</v>
      </c>
      <c r="M40" s="221">
        <v>700</v>
      </c>
      <c r="N40" s="264">
        <f t="shared" si="8"/>
        <v>0.1848503114325899</v>
      </c>
      <c r="O40" s="210">
        <v>700</v>
      </c>
      <c r="P40" s="255">
        <f t="shared" si="9"/>
        <v>0.1848503114325899</v>
      </c>
      <c r="Q40" s="221">
        <v>890</v>
      </c>
      <c r="R40" s="264">
        <f t="shared" si="1"/>
        <v>0.145387885396419</v>
      </c>
      <c r="S40" s="210">
        <v>890</v>
      </c>
      <c r="T40" s="255">
        <f t="shared" si="2"/>
        <v>0.145387885396419</v>
      </c>
      <c r="U40" s="218">
        <v>900</v>
      </c>
      <c r="V40" s="264">
        <f t="shared" si="3"/>
        <v>0.14377246444756991</v>
      </c>
      <c r="W40" s="210">
        <v>900</v>
      </c>
      <c r="X40" s="255">
        <f t="shared" si="4"/>
        <v>0.14377246444756991</v>
      </c>
      <c r="Y40" s="332"/>
    </row>
    <row r="41" spans="1:25" ht="15.75" thickBot="1" x14ac:dyDescent="0.3">
      <c r="A41" s="332"/>
      <c r="B41" s="497"/>
      <c r="C41" s="491" t="s">
        <v>41</v>
      </c>
      <c r="D41" s="492"/>
      <c r="E41" s="193" t="s">
        <v>4</v>
      </c>
      <c r="F41" s="193">
        <v>93.5</v>
      </c>
      <c r="G41" s="357">
        <f>G5/F5*F41</f>
        <v>26.300984528832629</v>
      </c>
      <c r="H41" s="213">
        <v>13.2</v>
      </c>
      <c r="I41" s="147">
        <v>90</v>
      </c>
      <c r="J41" s="152">
        <f t="shared" si="5"/>
        <v>0.29223316143147365</v>
      </c>
      <c r="K41" s="147">
        <v>90</v>
      </c>
      <c r="L41" s="152">
        <f t="shared" si="0"/>
        <v>0.29223316143147365</v>
      </c>
      <c r="M41" s="147">
        <v>120</v>
      </c>
      <c r="N41" s="92">
        <f t="shared" si="8"/>
        <v>0.21917487107360525</v>
      </c>
      <c r="O41" s="93">
        <v>120</v>
      </c>
      <c r="P41" s="152">
        <f t="shared" si="9"/>
        <v>0.21917487107360525</v>
      </c>
      <c r="Q41" s="147">
        <v>150</v>
      </c>
      <c r="R41" s="92">
        <f t="shared" si="1"/>
        <v>0.17533989685888418</v>
      </c>
      <c r="S41" s="93">
        <v>150</v>
      </c>
      <c r="T41" s="152">
        <f t="shared" si="2"/>
        <v>0.17533989685888418</v>
      </c>
      <c r="U41" s="138">
        <v>150</v>
      </c>
      <c r="V41" s="92">
        <f t="shared" si="3"/>
        <v>0.17533989685888418</v>
      </c>
      <c r="W41" s="93">
        <v>150</v>
      </c>
      <c r="X41" s="152">
        <f t="shared" si="4"/>
        <v>0.17533989685888418</v>
      </c>
      <c r="Y41" s="332"/>
    </row>
    <row r="42" spans="1:25" ht="15.75" thickBot="1" x14ac:dyDescent="0.3">
      <c r="A42" s="332"/>
      <c r="B42" s="497"/>
      <c r="C42" s="493" t="s">
        <v>43</v>
      </c>
      <c r="D42" s="494"/>
      <c r="E42" s="194" t="s">
        <v>4</v>
      </c>
      <c r="F42" s="194">
        <v>31.4</v>
      </c>
      <c r="G42" s="359">
        <f>G5/F5*F42</f>
        <v>8.8326300984528832</v>
      </c>
      <c r="H42" s="214">
        <v>4.42</v>
      </c>
      <c r="I42" s="148">
        <v>17</v>
      </c>
      <c r="J42" s="36">
        <f t="shared" si="5"/>
        <v>0.51956647637958131</v>
      </c>
      <c r="K42" s="148">
        <v>22</v>
      </c>
      <c r="L42" s="36">
        <f t="shared" si="0"/>
        <v>0.40148318629331287</v>
      </c>
      <c r="M42" s="148">
        <v>34</v>
      </c>
      <c r="N42" s="72">
        <f t="shared" si="8"/>
        <v>0.25978323818979066</v>
      </c>
      <c r="O42" s="83">
        <v>34</v>
      </c>
      <c r="P42" s="36">
        <f t="shared" si="9"/>
        <v>0.25978323818979066</v>
      </c>
      <c r="Q42" s="148">
        <v>43</v>
      </c>
      <c r="R42" s="72">
        <f t="shared" si="1"/>
        <v>0.20541000228960193</v>
      </c>
      <c r="S42" s="83">
        <v>43</v>
      </c>
      <c r="T42" s="36">
        <f t="shared" si="2"/>
        <v>0.20541000228960193</v>
      </c>
      <c r="U42" s="139">
        <v>45</v>
      </c>
      <c r="V42" s="72">
        <f t="shared" si="3"/>
        <v>0.19628066885450851</v>
      </c>
      <c r="W42" s="83">
        <v>45</v>
      </c>
      <c r="X42" s="36">
        <f t="shared" si="4"/>
        <v>0.19628066885450851</v>
      </c>
      <c r="Y42" s="332"/>
    </row>
    <row r="43" spans="1:25" ht="15.75" thickBot="1" x14ac:dyDescent="0.3">
      <c r="A43" s="332"/>
      <c r="B43" s="497"/>
      <c r="C43" s="491" t="s">
        <v>44</v>
      </c>
      <c r="D43" s="492"/>
      <c r="E43" s="193" t="s">
        <v>4</v>
      </c>
      <c r="F43" s="193">
        <v>26.1</v>
      </c>
      <c r="G43" s="376">
        <f>G5/F5*F43</f>
        <v>7.3417721518987342</v>
      </c>
      <c r="H43" s="246">
        <v>3.67</v>
      </c>
      <c r="I43" s="247">
        <v>11</v>
      </c>
      <c r="J43" s="262">
        <f t="shared" si="5"/>
        <v>0.66743383199079398</v>
      </c>
      <c r="K43" s="247">
        <v>15</v>
      </c>
      <c r="L43" s="262">
        <f t="shared" si="0"/>
        <v>0.48945147679324896</v>
      </c>
      <c r="M43" s="247">
        <v>21</v>
      </c>
      <c r="N43" s="271">
        <f t="shared" si="8"/>
        <v>0.34960819770946355</v>
      </c>
      <c r="O43" s="248">
        <v>25</v>
      </c>
      <c r="P43" s="262">
        <f t="shared" si="9"/>
        <v>0.29367088607594938</v>
      </c>
      <c r="Q43" s="247">
        <v>24</v>
      </c>
      <c r="R43" s="271">
        <f t="shared" si="1"/>
        <v>0.30590717299578057</v>
      </c>
      <c r="S43" s="248">
        <v>35</v>
      </c>
      <c r="T43" s="262">
        <f t="shared" si="2"/>
        <v>0.20976491862567812</v>
      </c>
      <c r="U43" s="249">
        <v>25</v>
      </c>
      <c r="V43" s="271">
        <f t="shared" si="3"/>
        <v>0.29367088607594938</v>
      </c>
      <c r="W43" s="248">
        <v>35</v>
      </c>
      <c r="X43" s="262">
        <f t="shared" si="4"/>
        <v>0.20976491862567812</v>
      </c>
      <c r="Y43" s="332"/>
    </row>
    <row r="44" spans="1:25" ht="15.75" thickBot="1" x14ac:dyDescent="0.3">
      <c r="A44" s="332"/>
      <c r="B44" s="497"/>
      <c r="C44" s="493" t="s">
        <v>45</v>
      </c>
      <c r="D44" s="494"/>
      <c r="E44" s="194" t="s">
        <v>4</v>
      </c>
      <c r="F44" s="194">
        <v>24.3</v>
      </c>
      <c r="G44" s="359">
        <f>G5/F5*F44</f>
        <v>6.8354430379746836</v>
      </c>
      <c r="H44" s="214">
        <v>3.42</v>
      </c>
      <c r="I44" s="148">
        <v>20</v>
      </c>
      <c r="J44" s="36">
        <f t="shared" si="5"/>
        <v>0.34177215189873417</v>
      </c>
      <c r="K44" s="148">
        <v>30</v>
      </c>
      <c r="L44" s="36">
        <f t="shared" si="0"/>
        <v>0.22784810126582278</v>
      </c>
      <c r="M44" s="148">
        <v>40</v>
      </c>
      <c r="N44" s="72">
        <f t="shared" si="8"/>
        <v>0.17088607594936708</v>
      </c>
      <c r="O44" s="83">
        <v>40</v>
      </c>
      <c r="P44" s="36">
        <f t="shared" si="9"/>
        <v>0.17088607594936708</v>
      </c>
      <c r="Q44" s="148">
        <v>55</v>
      </c>
      <c r="R44" s="72">
        <f t="shared" si="1"/>
        <v>0.12428078250863062</v>
      </c>
      <c r="S44" s="83">
        <v>55</v>
      </c>
      <c r="T44" s="36">
        <f t="shared" si="2"/>
        <v>0.12428078250863062</v>
      </c>
      <c r="U44" s="139">
        <v>55</v>
      </c>
      <c r="V44" s="72">
        <f t="shared" si="3"/>
        <v>0.12428078250863062</v>
      </c>
      <c r="W44" s="83">
        <v>55</v>
      </c>
      <c r="X44" s="36">
        <f t="shared" si="4"/>
        <v>0.12428078250863062</v>
      </c>
      <c r="Y44" s="332"/>
    </row>
    <row r="45" spans="1:25" ht="15.75" thickBot="1" x14ac:dyDescent="0.3">
      <c r="A45" s="332"/>
      <c r="B45" s="497"/>
      <c r="C45" s="491" t="s">
        <v>46</v>
      </c>
      <c r="D45" s="492"/>
      <c r="E45" s="193" t="s">
        <v>6</v>
      </c>
      <c r="F45" s="193">
        <v>320</v>
      </c>
      <c r="G45" s="377">
        <f>G5/F5*F45</f>
        <v>90.014064697609001</v>
      </c>
      <c r="H45" s="246">
        <v>45</v>
      </c>
      <c r="I45" s="247">
        <v>800</v>
      </c>
      <c r="J45" s="262">
        <f t="shared" si="5"/>
        <v>0.11251758087201125</v>
      </c>
      <c r="K45" s="247">
        <v>1000</v>
      </c>
      <c r="L45" s="262">
        <f t="shared" si="0"/>
        <v>9.0014064697609003E-2</v>
      </c>
      <c r="M45" s="247">
        <v>1200</v>
      </c>
      <c r="N45" s="271">
        <f t="shared" si="8"/>
        <v>7.5011720581340841E-2</v>
      </c>
      <c r="O45" s="248">
        <v>1200</v>
      </c>
      <c r="P45" s="262">
        <f t="shared" si="9"/>
        <v>7.5011720581340841E-2</v>
      </c>
      <c r="Q45" s="247">
        <v>1500</v>
      </c>
      <c r="R45" s="271">
        <f t="shared" si="1"/>
        <v>6.0009376465072664E-2</v>
      </c>
      <c r="S45" s="248">
        <v>1500</v>
      </c>
      <c r="T45" s="262">
        <f t="shared" si="2"/>
        <v>6.0009376465072664E-2</v>
      </c>
      <c r="U45" s="249">
        <v>1500</v>
      </c>
      <c r="V45" s="271">
        <f t="shared" si="3"/>
        <v>6.0009376465072664E-2</v>
      </c>
      <c r="W45" s="248">
        <v>1500</v>
      </c>
      <c r="X45" s="262">
        <f t="shared" si="4"/>
        <v>6.0009376465072664E-2</v>
      </c>
      <c r="Y45" s="332"/>
    </row>
    <row r="46" spans="1:25" ht="15.75" thickBot="1" x14ac:dyDescent="0.3">
      <c r="A46" s="332"/>
      <c r="B46" s="497"/>
      <c r="C46" s="493" t="s">
        <v>47</v>
      </c>
      <c r="D46" s="494"/>
      <c r="E46" s="194" t="s">
        <v>6</v>
      </c>
      <c r="F46" s="194">
        <v>828</v>
      </c>
      <c r="G46" s="378">
        <f>G5/F5*F46</f>
        <v>232.91139240506328</v>
      </c>
      <c r="H46" s="227">
        <v>117</v>
      </c>
      <c r="I46" s="228">
        <v>2000</v>
      </c>
      <c r="J46" s="256">
        <f t="shared" si="5"/>
        <v>0.11645569620253164</v>
      </c>
      <c r="K46" s="228">
        <v>2300</v>
      </c>
      <c r="L46" s="256">
        <f t="shared" si="0"/>
        <v>0.10126582278481013</v>
      </c>
      <c r="M46" s="228">
        <v>2500</v>
      </c>
      <c r="N46" s="265">
        <f t="shared" si="8"/>
        <v>9.3164556962025316E-2</v>
      </c>
      <c r="O46" s="229">
        <v>2500</v>
      </c>
      <c r="P46" s="256">
        <f t="shared" si="9"/>
        <v>9.3164556962025316E-2</v>
      </c>
      <c r="Q46" s="228">
        <v>3000</v>
      </c>
      <c r="R46" s="265">
        <f t="shared" si="1"/>
        <v>7.7637130801687756E-2</v>
      </c>
      <c r="S46" s="229">
        <v>3000</v>
      </c>
      <c r="T46" s="256">
        <f t="shared" si="2"/>
        <v>7.7637130801687756E-2</v>
      </c>
      <c r="U46" s="230">
        <v>3400</v>
      </c>
      <c r="V46" s="265">
        <f t="shared" si="3"/>
        <v>6.8503350707371555E-2</v>
      </c>
      <c r="W46" s="229">
        <v>3400</v>
      </c>
      <c r="X46" s="256">
        <f t="shared" si="4"/>
        <v>6.8503350707371555E-2</v>
      </c>
      <c r="Y46" s="332"/>
    </row>
    <row r="47" spans="1:25" ht="15.75" thickBot="1" x14ac:dyDescent="0.3">
      <c r="A47" s="332"/>
      <c r="B47" s="497"/>
      <c r="C47" s="495" t="s">
        <v>48</v>
      </c>
      <c r="D47" s="496"/>
      <c r="E47" s="201" t="s">
        <v>6</v>
      </c>
      <c r="F47" s="201">
        <v>491</v>
      </c>
      <c r="G47" s="379">
        <f>G5/F5*F47</f>
        <v>138.1153305203938</v>
      </c>
      <c r="H47" s="251">
        <v>69.099999999999994</v>
      </c>
      <c r="I47" s="252">
        <v>1500</v>
      </c>
      <c r="J47" s="263">
        <f t="shared" si="5"/>
        <v>9.2076887013595871E-2</v>
      </c>
      <c r="K47" s="252">
        <v>1900</v>
      </c>
      <c r="L47" s="263">
        <f>G47/K47</f>
        <v>7.2692279221259898E-2</v>
      </c>
      <c r="M47" s="252">
        <v>2300</v>
      </c>
      <c r="N47" s="272">
        <f t="shared" si="8"/>
        <v>6.0050143704519041E-2</v>
      </c>
      <c r="O47" s="253">
        <v>2300</v>
      </c>
      <c r="P47" s="263">
        <f t="shared" si="9"/>
        <v>6.0050143704519041E-2</v>
      </c>
      <c r="Q47" s="252">
        <v>2300</v>
      </c>
      <c r="R47" s="272">
        <f t="shared" si="1"/>
        <v>6.0050143704519041E-2</v>
      </c>
      <c r="S47" s="253">
        <v>2300</v>
      </c>
      <c r="T47" s="263">
        <f t="shared" si="2"/>
        <v>6.0050143704519041E-2</v>
      </c>
      <c r="U47" s="254">
        <v>2300</v>
      </c>
      <c r="V47" s="272">
        <f t="shared" si="3"/>
        <v>6.0050143704519041E-2</v>
      </c>
      <c r="W47" s="253">
        <v>2300</v>
      </c>
      <c r="X47" s="263">
        <f t="shared" si="4"/>
        <v>6.0050143704519041E-2</v>
      </c>
      <c r="Y47" s="332"/>
    </row>
    <row r="48" spans="1:25" x14ac:dyDescent="0.25">
      <c r="A48" s="332"/>
      <c r="C48" s="380" t="s">
        <v>30</v>
      </c>
      <c r="D48" s="381"/>
      <c r="E48" s="382"/>
      <c r="F48" s="383"/>
      <c r="G48" s="383"/>
      <c r="H48" s="383"/>
      <c r="I48" s="383"/>
      <c r="J48" s="384"/>
      <c r="K48" s="383"/>
      <c r="L48" s="384"/>
      <c r="Y48" s="332"/>
    </row>
    <row r="49" spans="1:25" x14ac:dyDescent="0.25">
      <c r="A49" s="332"/>
      <c r="C49" s="385" t="s">
        <v>100</v>
      </c>
      <c r="D49" s="383"/>
      <c r="E49" s="382"/>
      <c r="F49" s="383"/>
      <c r="G49" s="383"/>
      <c r="H49" s="383"/>
      <c r="I49" s="383"/>
      <c r="J49" s="384"/>
      <c r="K49" s="383"/>
      <c r="L49" s="384"/>
      <c r="Y49" s="332"/>
    </row>
    <row r="50" spans="1:25" ht="19.5" customHeight="1" x14ac:dyDescent="0.25">
      <c r="A50" s="332"/>
      <c r="B50" s="332"/>
      <c r="C50" s="332"/>
      <c r="D50" s="332"/>
      <c r="E50" s="332"/>
      <c r="F50" s="333"/>
      <c r="G50" s="333"/>
      <c r="H50" s="332"/>
      <c r="I50" s="332"/>
      <c r="J50" s="386"/>
      <c r="K50" s="387"/>
      <c r="L50" s="386"/>
      <c r="M50" s="386"/>
      <c r="N50" s="387"/>
      <c r="O50" s="387"/>
      <c r="P50" s="387"/>
      <c r="Q50" s="387"/>
      <c r="R50" s="387"/>
      <c r="S50" s="387"/>
      <c r="T50" s="387"/>
      <c r="U50" s="387"/>
      <c r="V50" s="387"/>
      <c r="W50" s="387"/>
      <c r="X50" s="387"/>
      <c r="Y50" s="387"/>
    </row>
    <row r="51" spans="1:25" x14ac:dyDescent="0.25">
      <c r="K51" s="390"/>
      <c r="L51" s="391"/>
      <c r="M51" s="392"/>
      <c r="N51" s="390"/>
      <c r="O51" s="390"/>
      <c r="P51" s="390"/>
    </row>
    <row r="52" spans="1:25" x14ac:dyDescent="0.25">
      <c r="K52" s="393"/>
      <c r="L52" s="394"/>
      <c r="M52" s="395"/>
      <c r="N52" s="393"/>
      <c r="O52" s="393"/>
      <c r="P52" s="393"/>
    </row>
    <row r="53" spans="1:25" x14ac:dyDescent="0.25">
      <c r="K53" s="393"/>
      <c r="L53" s="394"/>
      <c r="M53" s="395"/>
      <c r="N53" s="393"/>
      <c r="O53" s="393"/>
      <c r="P53" s="393"/>
    </row>
    <row r="54" spans="1:25" x14ac:dyDescent="0.25">
      <c r="K54" s="393"/>
      <c r="L54" s="394"/>
      <c r="M54" s="395"/>
      <c r="N54" s="393"/>
      <c r="O54" s="393"/>
      <c r="P54" s="393"/>
    </row>
    <row r="55" spans="1:25" x14ac:dyDescent="0.25">
      <c r="K55" s="393"/>
      <c r="L55" s="394"/>
      <c r="M55" s="395"/>
      <c r="N55" s="393"/>
      <c r="O55" s="393"/>
      <c r="P55" s="393"/>
    </row>
    <row r="56" spans="1:25" x14ac:dyDescent="0.25">
      <c r="K56" s="393"/>
      <c r="L56" s="394"/>
      <c r="M56" s="395"/>
      <c r="N56" s="393"/>
      <c r="O56" s="393"/>
      <c r="P56" s="393"/>
    </row>
    <row r="57" spans="1:25" x14ac:dyDescent="0.25">
      <c r="K57" s="393"/>
      <c r="L57" s="394"/>
      <c r="M57" s="395"/>
      <c r="N57" s="393"/>
      <c r="O57" s="393"/>
      <c r="P57" s="393"/>
    </row>
    <row r="58" spans="1:25" x14ac:dyDescent="0.25">
      <c r="K58" s="393"/>
      <c r="L58" s="394"/>
      <c r="M58" s="395"/>
      <c r="N58" s="393"/>
      <c r="O58" s="393"/>
      <c r="P58" s="393"/>
    </row>
    <row r="59" spans="1:25" x14ac:dyDescent="0.25">
      <c r="K59" s="393"/>
      <c r="L59" s="394"/>
      <c r="M59" s="395"/>
      <c r="N59" s="393"/>
      <c r="O59" s="393"/>
      <c r="P59" s="393"/>
    </row>
    <row r="60" spans="1:25" x14ac:dyDescent="0.25">
      <c r="K60" s="393"/>
      <c r="L60" s="394"/>
      <c r="M60" s="395"/>
      <c r="N60" s="393"/>
      <c r="O60" s="393"/>
      <c r="P60" s="393"/>
    </row>
    <row r="61" spans="1:25" x14ac:dyDescent="0.25">
      <c r="K61" s="393"/>
      <c r="L61" s="394"/>
      <c r="M61" s="395"/>
      <c r="N61" s="393"/>
      <c r="O61" s="393"/>
      <c r="P61" s="393"/>
    </row>
    <row r="62" spans="1:25" x14ac:dyDescent="0.25">
      <c r="K62" s="393"/>
      <c r="L62" s="394"/>
      <c r="M62" s="395"/>
      <c r="N62" s="393"/>
      <c r="O62" s="393"/>
      <c r="P62" s="393"/>
    </row>
    <row r="63" spans="1:25" x14ac:dyDescent="0.25">
      <c r="K63" s="393"/>
      <c r="L63" s="394"/>
      <c r="M63" s="395"/>
      <c r="N63" s="393"/>
      <c r="O63" s="393"/>
      <c r="P63" s="393"/>
    </row>
    <row r="64" spans="1:25" x14ac:dyDescent="0.25">
      <c r="K64" s="393"/>
      <c r="L64" s="394"/>
      <c r="M64" s="395"/>
      <c r="N64" s="393"/>
      <c r="O64" s="393"/>
      <c r="P64" s="393"/>
    </row>
    <row r="65" spans="11:16" x14ac:dyDescent="0.25">
      <c r="K65" s="393"/>
      <c r="L65" s="394"/>
      <c r="M65" s="395"/>
      <c r="N65" s="393"/>
      <c r="O65" s="393"/>
      <c r="P65" s="393"/>
    </row>
  </sheetData>
  <sheetProtection algorithmName="SHA-512" hashValue="t3w0FJA/gX2FydE9ZSHnZSs6sSh6GOiOI/6WR7BugY8jrYBKgdD800tq/tgL+4Vn1ac504BlutYptDInv4j/zQ==" saltValue="rUea+rRN7GSIrfNeqjJY/Q==" spinCount="100000" sheet="1" objects="1" scenarios="1"/>
  <mergeCells count="50">
    <mergeCell ref="L4:L5"/>
    <mergeCell ref="M5:N5"/>
    <mergeCell ref="B2:X2"/>
    <mergeCell ref="C3:E3"/>
    <mergeCell ref="I3:J3"/>
    <mergeCell ref="K3:L3"/>
    <mergeCell ref="M3:P3"/>
    <mergeCell ref="Q3:T3"/>
    <mergeCell ref="U3:X3"/>
    <mergeCell ref="C8:D8"/>
    <mergeCell ref="C4:G4"/>
    <mergeCell ref="I4:I5"/>
    <mergeCell ref="J4:J5"/>
    <mergeCell ref="K4:K5"/>
    <mergeCell ref="O5:P5"/>
    <mergeCell ref="Q5:R5"/>
    <mergeCell ref="S5:T5"/>
    <mergeCell ref="U5:V5"/>
    <mergeCell ref="W5:X5"/>
    <mergeCell ref="C33:D33"/>
    <mergeCell ref="B19:B33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B34:B47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50"/>
  <sheetViews>
    <sheetView workbookViewId="0">
      <selection activeCell="G5" sqref="G5"/>
    </sheetView>
  </sheetViews>
  <sheetFormatPr defaultColWidth="12.42578125" defaultRowHeight="15" x14ac:dyDescent="0.25"/>
  <cols>
    <col min="1" max="1" width="4.42578125" style="19" customWidth="1"/>
    <col min="2" max="2" width="4.42578125" style="19" bestFit="1" customWidth="1"/>
    <col min="3" max="3" width="9.85546875" style="19" customWidth="1"/>
    <col min="4" max="4" width="6.7109375" style="19" customWidth="1"/>
    <col min="5" max="5" width="10.140625" style="19" customWidth="1"/>
    <col min="6" max="6" width="7.7109375" style="20" hidden="1" customWidth="1"/>
    <col min="7" max="7" width="10.28515625" style="20" customWidth="1"/>
    <col min="8" max="8" width="5.140625" style="19" customWidth="1"/>
    <col min="9" max="9" width="6.42578125" style="21" customWidth="1"/>
    <col min="10" max="10" width="5.140625" style="19" customWidth="1"/>
    <col min="11" max="11" width="6.42578125" style="21" customWidth="1"/>
    <col min="12" max="12" width="5.140625" style="22" customWidth="1"/>
    <col min="13" max="13" width="6.42578125" style="19" customWidth="1"/>
    <col min="14" max="14" width="5.140625" style="19" customWidth="1"/>
    <col min="15" max="15" width="6.42578125" style="19" customWidth="1"/>
    <col min="16" max="16" width="5.140625" style="19" customWidth="1"/>
    <col min="17" max="17" width="6.42578125" style="19" customWidth="1"/>
    <col min="18" max="18" width="5.140625" style="19" customWidth="1"/>
    <col min="19" max="19" width="6.42578125" style="19" customWidth="1"/>
    <col min="20" max="20" width="5.140625" style="19" customWidth="1"/>
    <col min="21" max="21" width="6.42578125" style="19" customWidth="1"/>
    <col min="22" max="22" width="5.140625" style="19" customWidth="1"/>
    <col min="23" max="23" width="6.42578125" style="19" customWidth="1"/>
    <col min="24" max="24" width="4.42578125" style="19" customWidth="1"/>
    <col min="25" max="16384" width="12.42578125" style="19"/>
  </cols>
  <sheetData>
    <row r="1" spans="1:24" ht="61.5" customHeight="1" x14ac:dyDescent="0.35">
      <c r="A1" s="179"/>
      <c r="B1" s="179"/>
      <c r="C1" s="310"/>
      <c r="D1" s="179"/>
      <c r="E1" s="179"/>
      <c r="F1" s="181"/>
      <c r="G1" s="181"/>
      <c r="H1" s="179"/>
      <c r="I1" s="184"/>
      <c r="J1" s="179"/>
      <c r="K1" s="184"/>
      <c r="L1" s="184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</row>
    <row r="2" spans="1:24" ht="36" customHeight="1" thickBot="1" x14ac:dyDescent="0.3">
      <c r="A2" s="179"/>
      <c r="B2" s="481" t="s">
        <v>104</v>
      </c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3"/>
      <c r="X2" s="282"/>
    </row>
    <row r="3" spans="1:24" ht="16.5" thickTop="1" thickBot="1" x14ac:dyDescent="0.3">
      <c r="A3" s="180"/>
      <c r="B3" s="305"/>
      <c r="C3" s="462" t="s">
        <v>17</v>
      </c>
      <c r="D3" s="463"/>
      <c r="E3" s="463"/>
      <c r="F3" s="24"/>
      <c r="G3" s="168">
        <v>500</v>
      </c>
      <c r="H3" s="523" t="s">
        <v>24</v>
      </c>
      <c r="I3" s="524"/>
      <c r="J3" s="406" t="s">
        <v>23</v>
      </c>
      <c r="K3" s="407"/>
      <c r="L3" s="408" t="s">
        <v>25</v>
      </c>
      <c r="M3" s="409"/>
      <c r="N3" s="409"/>
      <c r="O3" s="410"/>
      <c r="P3" s="411" t="s">
        <v>28</v>
      </c>
      <c r="Q3" s="412"/>
      <c r="R3" s="412"/>
      <c r="S3" s="413"/>
      <c r="T3" s="459" t="s">
        <v>29</v>
      </c>
      <c r="U3" s="460"/>
      <c r="V3" s="460"/>
      <c r="W3" s="461"/>
      <c r="X3" s="179"/>
    </row>
    <row r="4" spans="1:24" s="25" customFormat="1" ht="74.25" customHeight="1" thickBot="1" x14ac:dyDescent="0.3">
      <c r="A4" s="179"/>
      <c r="B4" s="304"/>
      <c r="C4" s="487" t="s">
        <v>67</v>
      </c>
      <c r="D4" s="520"/>
      <c r="E4" s="520"/>
      <c r="F4" s="489"/>
      <c r="G4" s="521"/>
      <c r="H4" s="465" t="s">
        <v>21</v>
      </c>
      <c r="I4" s="467" t="s">
        <v>22</v>
      </c>
      <c r="J4" s="484" t="s">
        <v>21</v>
      </c>
      <c r="K4" s="522" t="s">
        <v>22</v>
      </c>
      <c r="L4" s="112" t="s">
        <v>21</v>
      </c>
      <c r="M4" s="45" t="s">
        <v>22</v>
      </c>
      <c r="N4" s="114" t="s">
        <v>21</v>
      </c>
      <c r="O4" s="46" t="s">
        <v>22</v>
      </c>
      <c r="P4" s="113" t="s">
        <v>21</v>
      </c>
      <c r="Q4" s="47" t="s">
        <v>22</v>
      </c>
      <c r="R4" s="115" t="s">
        <v>21</v>
      </c>
      <c r="S4" s="48" t="s">
        <v>22</v>
      </c>
      <c r="T4" s="116" t="s">
        <v>21</v>
      </c>
      <c r="U4" s="49" t="s">
        <v>22</v>
      </c>
      <c r="V4" s="117" t="s">
        <v>21</v>
      </c>
      <c r="W4" s="50" t="s">
        <v>22</v>
      </c>
      <c r="X4" s="180"/>
    </row>
    <row r="5" spans="1:24" ht="15.75" thickTop="1" x14ac:dyDescent="0.25">
      <c r="A5" s="179"/>
      <c r="B5" s="304"/>
      <c r="C5" s="291" t="s">
        <v>17</v>
      </c>
      <c r="D5" s="292"/>
      <c r="E5" s="188"/>
      <c r="F5" s="188">
        <v>100</v>
      </c>
      <c r="G5" s="398">
        <f>G3</f>
        <v>500</v>
      </c>
      <c r="H5" s="466"/>
      <c r="I5" s="468"/>
      <c r="J5" s="466"/>
      <c r="K5" s="468"/>
      <c r="L5" s="444" t="s">
        <v>26</v>
      </c>
      <c r="M5" s="445"/>
      <c r="N5" s="453" t="s">
        <v>27</v>
      </c>
      <c r="O5" s="454"/>
      <c r="P5" s="455" t="s">
        <v>26</v>
      </c>
      <c r="Q5" s="456"/>
      <c r="R5" s="426" t="s">
        <v>27</v>
      </c>
      <c r="S5" s="427"/>
      <c r="T5" s="475" t="s">
        <v>26</v>
      </c>
      <c r="U5" s="476"/>
      <c r="V5" s="473" t="s">
        <v>27</v>
      </c>
      <c r="W5" s="474"/>
      <c r="X5" s="179"/>
    </row>
    <row r="6" spans="1:24" ht="15.75" customHeight="1" x14ac:dyDescent="0.25">
      <c r="A6" s="179"/>
      <c r="B6" s="303"/>
      <c r="C6" s="277" t="s">
        <v>18</v>
      </c>
      <c r="D6" s="226"/>
      <c r="E6" s="56"/>
      <c r="F6" s="56"/>
      <c r="G6" s="56">
        <f>G4</f>
        <v>0</v>
      </c>
      <c r="H6" s="145"/>
      <c r="I6" s="32"/>
      <c r="J6" s="145"/>
      <c r="K6" s="33"/>
      <c r="L6" s="283" t="s">
        <v>21</v>
      </c>
      <c r="M6" s="284" t="s">
        <v>22</v>
      </c>
      <c r="N6" s="285" t="s">
        <v>21</v>
      </c>
      <c r="O6" s="286" t="s">
        <v>22</v>
      </c>
      <c r="P6" s="287"/>
      <c r="Q6" s="288"/>
      <c r="R6" s="288"/>
      <c r="S6" s="289"/>
      <c r="T6" s="287"/>
      <c r="U6" s="288"/>
      <c r="V6" s="288"/>
      <c r="W6" s="289"/>
      <c r="X6" s="179"/>
    </row>
    <row r="7" spans="1:24" x14ac:dyDescent="0.25">
      <c r="A7" s="179"/>
      <c r="B7" s="303"/>
      <c r="C7" s="290" t="s">
        <v>64</v>
      </c>
      <c r="D7" s="225"/>
      <c r="E7" s="86" t="s">
        <v>0</v>
      </c>
      <c r="F7" s="86">
        <v>2</v>
      </c>
      <c r="G7" s="86">
        <f>G5/F5*F7</f>
        <v>10</v>
      </c>
      <c r="H7" s="142">
        <v>13</v>
      </c>
      <c r="I7" s="127">
        <f>G7/H7</f>
        <v>0.76923076923076927</v>
      </c>
      <c r="J7" s="142">
        <v>19</v>
      </c>
      <c r="K7" s="97">
        <f>G7/J7</f>
        <v>0.52631578947368418</v>
      </c>
      <c r="L7" s="142">
        <v>34</v>
      </c>
      <c r="M7" s="96">
        <f>G7/L7</f>
        <v>0.29411764705882354</v>
      </c>
      <c r="N7" s="90">
        <v>34</v>
      </c>
      <c r="O7" s="97">
        <f>G7/N7</f>
        <v>0.29411764705882354</v>
      </c>
      <c r="P7" s="142">
        <v>46</v>
      </c>
      <c r="Q7" s="96">
        <f>G7/P7</f>
        <v>0.21739130434782608</v>
      </c>
      <c r="R7" s="90">
        <v>52</v>
      </c>
      <c r="S7" s="97">
        <f>G7/R7</f>
        <v>0.19230769230769232</v>
      </c>
      <c r="T7" s="142">
        <v>46</v>
      </c>
      <c r="U7" s="96">
        <f>G7/T7</f>
        <v>0.21739130434782608</v>
      </c>
      <c r="V7" s="90">
        <v>56</v>
      </c>
      <c r="W7" s="97">
        <f>G7/V7</f>
        <v>0.17857142857142858</v>
      </c>
      <c r="X7" s="179"/>
    </row>
    <row r="8" spans="1:24" ht="31.5" customHeight="1" x14ac:dyDescent="0.25">
      <c r="A8" s="179"/>
      <c r="B8" s="303"/>
      <c r="C8" s="469" t="s">
        <v>1</v>
      </c>
      <c r="D8" s="470"/>
      <c r="E8" s="56" t="s">
        <v>0</v>
      </c>
      <c r="F8" s="56">
        <v>9.8000000000000007</v>
      </c>
      <c r="G8" s="56">
        <f>G5/F5*F8</f>
        <v>49</v>
      </c>
      <c r="H8" s="145"/>
      <c r="I8" s="32"/>
      <c r="J8" s="145"/>
      <c r="K8" s="33"/>
      <c r="L8" s="145"/>
      <c r="M8" s="34"/>
      <c r="N8" s="81"/>
      <c r="O8" s="33"/>
      <c r="P8" s="143"/>
      <c r="Q8" s="34"/>
      <c r="R8" s="79"/>
      <c r="S8" s="33"/>
      <c r="T8" s="143"/>
      <c r="U8" s="34"/>
      <c r="V8" s="79"/>
      <c r="W8" s="33"/>
      <c r="X8" s="179"/>
    </row>
    <row r="9" spans="1:24" ht="15.75" hidden="1" customHeight="1" x14ac:dyDescent="0.25">
      <c r="A9" s="179"/>
      <c r="B9" s="303"/>
      <c r="C9" s="200"/>
      <c r="D9" s="194" t="s">
        <v>15</v>
      </c>
      <c r="E9" s="56"/>
      <c r="F9" s="56"/>
      <c r="G9" s="56"/>
      <c r="H9" s="145"/>
      <c r="I9" s="32"/>
      <c r="J9" s="145"/>
      <c r="K9" s="33" t="e">
        <f t="shared" ref="K9:K15" si="0">G9/J9</f>
        <v>#DIV/0!</v>
      </c>
      <c r="L9" s="143">
        <v>34</v>
      </c>
      <c r="M9" s="34"/>
      <c r="N9" s="79">
        <v>34</v>
      </c>
      <c r="O9" s="33"/>
      <c r="P9" s="143"/>
      <c r="Q9" s="34" t="e">
        <f t="shared" ref="Q9:Q15" si="1">G9/P9</f>
        <v>#DIV/0!</v>
      </c>
      <c r="R9" s="79"/>
      <c r="S9" s="33" t="e">
        <f t="shared" ref="S9:S15" si="2">G9/R9</f>
        <v>#DIV/0!</v>
      </c>
      <c r="T9" s="143"/>
      <c r="U9" s="34" t="e">
        <f t="shared" ref="U9:U15" si="3">G9/T9</f>
        <v>#DIV/0!</v>
      </c>
      <c r="V9" s="79"/>
      <c r="W9" s="33" t="e">
        <f t="shared" ref="W9:W15" si="4">G9/V9</f>
        <v>#DIV/0!</v>
      </c>
      <c r="X9" s="179"/>
    </row>
    <row r="10" spans="1:24" ht="15.75" hidden="1" customHeight="1" x14ac:dyDescent="0.25">
      <c r="A10" s="179"/>
      <c r="B10" s="303"/>
      <c r="C10" s="200"/>
      <c r="D10" s="194" t="s">
        <v>16</v>
      </c>
      <c r="E10" s="60"/>
      <c r="F10" s="60"/>
      <c r="G10" s="60"/>
      <c r="H10" s="145"/>
      <c r="I10" s="32"/>
      <c r="J10" s="145"/>
      <c r="K10" s="33" t="e">
        <f t="shared" si="0"/>
        <v>#DIV/0!</v>
      </c>
      <c r="L10" s="145"/>
      <c r="M10" s="34"/>
      <c r="N10" s="81"/>
      <c r="O10" s="33"/>
      <c r="P10" s="143"/>
      <c r="Q10" s="34" t="e">
        <f t="shared" si="1"/>
        <v>#DIV/0!</v>
      </c>
      <c r="R10" s="79"/>
      <c r="S10" s="33" t="e">
        <f t="shared" si="2"/>
        <v>#DIV/0!</v>
      </c>
      <c r="T10" s="143"/>
      <c r="U10" s="34" t="e">
        <f t="shared" si="3"/>
        <v>#DIV/0!</v>
      </c>
      <c r="V10" s="79"/>
      <c r="W10" s="33" t="e">
        <f t="shared" si="4"/>
        <v>#DIV/0!</v>
      </c>
      <c r="X10" s="179"/>
    </row>
    <row r="11" spans="1:24" ht="15.75" hidden="1" customHeight="1" x14ac:dyDescent="0.25">
      <c r="A11" s="179"/>
      <c r="B11" s="303"/>
      <c r="C11" s="200"/>
      <c r="D11" s="194" t="s">
        <v>8</v>
      </c>
      <c r="E11" s="60" t="s">
        <v>0</v>
      </c>
      <c r="F11" s="60"/>
      <c r="G11" s="60"/>
      <c r="H11" s="145"/>
      <c r="I11" s="32"/>
      <c r="J11" s="145"/>
      <c r="K11" s="33" t="e">
        <f t="shared" si="0"/>
        <v>#DIV/0!</v>
      </c>
      <c r="L11" s="145"/>
      <c r="M11" s="34"/>
      <c r="N11" s="81"/>
      <c r="O11" s="33"/>
      <c r="P11" s="143"/>
      <c r="Q11" s="34" t="e">
        <f t="shared" si="1"/>
        <v>#DIV/0!</v>
      </c>
      <c r="R11" s="79"/>
      <c r="S11" s="33" t="e">
        <f t="shared" si="2"/>
        <v>#DIV/0!</v>
      </c>
      <c r="T11" s="143"/>
      <c r="U11" s="34" t="e">
        <f t="shared" si="3"/>
        <v>#DIV/0!</v>
      </c>
      <c r="V11" s="79"/>
      <c r="W11" s="33" t="e">
        <f t="shared" si="4"/>
        <v>#DIV/0!</v>
      </c>
      <c r="X11" s="179"/>
    </row>
    <row r="12" spans="1:24" ht="15.75" hidden="1" customHeight="1" x14ac:dyDescent="0.25">
      <c r="A12" s="179"/>
      <c r="B12" s="303"/>
      <c r="C12" s="200"/>
      <c r="D12" s="194" t="s">
        <v>9</v>
      </c>
      <c r="E12" s="60" t="s">
        <v>0</v>
      </c>
      <c r="F12" s="60"/>
      <c r="G12" s="60"/>
      <c r="H12" s="145"/>
      <c r="I12" s="32"/>
      <c r="J12" s="145"/>
      <c r="K12" s="33" t="e">
        <f t="shared" si="0"/>
        <v>#DIV/0!</v>
      </c>
      <c r="L12" s="145"/>
      <c r="M12" s="34"/>
      <c r="N12" s="81"/>
      <c r="O12" s="33"/>
      <c r="P12" s="143"/>
      <c r="Q12" s="34" t="e">
        <f t="shared" si="1"/>
        <v>#DIV/0!</v>
      </c>
      <c r="R12" s="79"/>
      <c r="S12" s="33" t="e">
        <f t="shared" si="2"/>
        <v>#DIV/0!</v>
      </c>
      <c r="T12" s="143"/>
      <c r="U12" s="34" t="e">
        <f t="shared" si="3"/>
        <v>#DIV/0!</v>
      </c>
      <c r="V12" s="79"/>
      <c r="W12" s="33" t="e">
        <f t="shared" si="4"/>
        <v>#DIV/0!</v>
      </c>
      <c r="X12" s="179"/>
    </row>
    <row r="13" spans="1:24" ht="30" hidden="1" customHeight="1" x14ac:dyDescent="0.25">
      <c r="A13" s="179"/>
      <c r="B13" s="303"/>
      <c r="C13" s="200"/>
      <c r="D13" s="194" t="s">
        <v>10</v>
      </c>
      <c r="E13" s="60" t="s">
        <v>0</v>
      </c>
      <c r="F13" s="60"/>
      <c r="G13" s="60"/>
      <c r="H13" s="145"/>
      <c r="I13" s="32"/>
      <c r="J13" s="145"/>
      <c r="K13" s="33" t="e">
        <f>G13/J13</f>
        <v>#DIV/0!</v>
      </c>
      <c r="L13" s="145"/>
      <c r="M13" s="34"/>
      <c r="N13" s="81"/>
      <c r="O13" s="33"/>
      <c r="P13" s="143"/>
      <c r="Q13" s="34" t="e">
        <f>G13/P13</f>
        <v>#DIV/0!</v>
      </c>
      <c r="R13" s="79"/>
      <c r="S13" s="33" t="e">
        <f>G13/R13</f>
        <v>#DIV/0!</v>
      </c>
      <c r="T13" s="143"/>
      <c r="U13" s="34" t="e">
        <f>G13/T13</f>
        <v>#DIV/0!</v>
      </c>
      <c r="V13" s="79"/>
      <c r="W13" s="33" t="e">
        <f>G13/V13</f>
        <v>#DIV/0!</v>
      </c>
      <c r="X13" s="179"/>
    </row>
    <row r="14" spans="1:24" ht="17.25" hidden="1" customHeight="1" x14ac:dyDescent="0.25">
      <c r="A14" s="179"/>
      <c r="B14" s="303"/>
      <c r="C14" s="200"/>
      <c r="D14" s="194" t="s">
        <v>13</v>
      </c>
      <c r="E14" s="60" t="s">
        <v>6</v>
      </c>
      <c r="F14" s="60"/>
      <c r="G14" s="60"/>
      <c r="H14" s="145"/>
      <c r="I14" s="32"/>
      <c r="J14" s="145"/>
      <c r="K14" s="33" t="e">
        <f t="shared" si="0"/>
        <v>#DIV/0!</v>
      </c>
      <c r="L14" s="145"/>
      <c r="M14" s="34"/>
      <c r="N14" s="81"/>
      <c r="O14" s="33"/>
      <c r="P14" s="143"/>
      <c r="Q14" s="34" t="e">
        <f t="shared" si="1"/>
        <v>#DIV/0!</v>
      </c>
      <c r="R14" s="79"/>
      <c r="S14" s="33" t="e">
        <f t="shared" si="2"/>
        <v>#DIV/0!</v>
      </c>
      <c r="T14" s="143"/>
      <c r="U14" s="34" t="e">
        <f t="shared" si="3"/>
        <v>#DIV/0!</v>
      </c>
      <c r="V14" s="79"/>
      <c r="W14" s="33" t="e">
        <f t="shared" si="4"/>
        <v>#DIV/0!</v>
      </c>
      <c r="X14" s="179"/>
    </row>
    <row r="15" spans="1:24" ht="13.5" hidden="1" customHeight="1" x14ac:dyDescent="0.25">
      <c r="A15" s="179"/>
      <c r="B15" s="303"/>
      <c r="C15" s="200"/>
      <c r="D15" s="194" t="s">
        <v>14</v>
      </c>
      <c r="E15" s="60" t="s">
        <v>6</v>
      </c>
      <c r="F15" s="60"/>
      <c r="G15" s="60"/>
      <c r="H15" s="145"/>
      <c r="I15" s="32"/>
      <c r="J15" s="145"/>
      <c r="K15" s="33" t="e">
        <f t="shared" si="0"/>
        <v>#DIV/0!</v>
      </c>
      <c r="L15" s="145"/>
      <c r="M15" s="34"/>
      <c r="N15" s="81"/>
      <c r="O15" s="33"/>
      <c r="P15" s="143"/>
      <c r="Q15" s="34" t="e">
        <f t="shared" si="1"/>
        <v>#DIV/0!</v>
      </c>
      <c r="R15" s="79"/>
      <c r="S15" s="33" t="e">
        <f t="shared" si="2"/>
        <v>#DIV/0!</v>
      </c>
      <c r="T15" s="143"/>
      <c r="U15" s="34" t="e">
        <f t="shared" si="3"/>
        <v>#DIV/0!</v>
      </c>
      <c r="V15" s="79"/>
      <c r="W15" s="33" t="e">
        <f t="shared" si="4"/>
        <v>#DIV/0!</v>
      </c>
      <c r="X15" s="179"/>
    </row>
    <row r="16" spans="1:24" x14ac:dyDescent="0.25">
      <c r="A16" s="179"/>
      <c r="B16" s="303"/>
      <c r="C16" s="290" t="s">
        <v>2</v>
      </c>
      <c r="D16" s="225"/>
      <c r="E16" s="86" t="s">
        <v>0</v>
      </c>
      <c r="F16" s="86">
        <v>1.2</v>
      </c>
      <c r="G16" s="86">
        <f>G5/F5*F16</f>
        <v>6</v>
      </c>
      <c r="H16" s="149"/>
      <c r="I16" s="128"/>
      <c r="J16" s="149"/>
      <c r="K16" s="91"/>
      <c r="L16" s="149"/>
      <c r="M16" s="89"/>
      <c r="N16" s="100"/>
      <c r="O16" s="91"/>
      <c r="P16" s="142"/>
      <c r="Q16" s="89"/>
      <c r="R16" s="90"/>
      <c r="S16" s="91"/>
      <c r="T16" s="142"/>
      <c r="U16" s="89"/>
      <c r="V16" s="90"/>
      <c r="W16" s="91"/>
      <c r="X16" s="179"/>
    </row>
    <row r="17" spans="1:24" ht="15.75" thickBot="1" x14ac:dyDescent="0.3">
      <c r="A17" s="179"/>
      <c r="B17" s="303"/>
      <c r="C17" s="518" t="s">
        <v>7</v>
      </c>
      <c r="D17" s="519"/>
      <c r="E17" s="60" t="s">
        <v>0</v>
      </c>
      <c r="F17" s="60">
        <v>0.75</v>
      </c>
      <c r="G17" s="60">
        <f>G5/F5*F17</f>
        <v>3.75</v>
      </c>
      <c r="H17" s="145">
        <v>19</v>
      </c>
      <c r="I17" s="32">
        <f>G17/H17</f>
        <v>0.19736842105263158</v>
      </c>
      <c r="J17" s="145">
        <v>25</v>
      </c>
      <c r="K17" s="33">
        <f>G17/J17</f>
        <v>0.15</v>
      </c>
      <c r="L17" s="145">
        <v>26</v>
      </c>
      <c r="M17" s="34">
        <f>G17/L17</f>
        <v>0.14423076923076922</v>
      </c>
      <c r="N17" s="81">
        <v>31</v>
      </c>
      <c r="O17" s="33">
        <f>G17/N17</f>
        <v>0.12096774193548387</v>
      </c>
      <c r="P17" s="145">
        <v>26</v>
      </c>
      <c r="Q17" s="34">
        <f>G17/P17</f>
        <v>0.14423076923076922</v>
      </c>
      <c r="R17" s="81">
        <v>38</v>
      </c>
      <c r="S17" s="33">
        <f>G17/R17</f>
        <v>9.8684210526315791E-2</v>
      </c>
      <c r="T17" s="145">
        <v>25</v>
      </c>
      <c r="U17" s="34">
        <f>G17/T17</f>
        <v>0.15</v>
      </c>
      <c r="V17" s="81">
        <v>38</v>
      </c>
      <c r="W17" s="33">
        <f>G17/V17</f>
        <v>9.8684210526315791E-2</v>
      </c>
      <c r="X17" s="179"/>
    </row>
    <row r="18" spans="1:24" ht="15.75" hidden="1" customHeight="1" thickBot="1" x14ac:dyDescent="0.3">
      <c r="A18" s="179"/>
      <c r="B18" s="185"/>
      <c r="C18" s="190"/>
      <c r="D18" s="191" t="s">
        <v>11</v>
      </c>
      <c r="E18" s="56" t="s">
        <v>0</v>
      </c>
      <c r="F18" s="56" t="s">
        <v>12</v>
      </c>
      <c r="G18" s="56"/>
      <c r="H18" s="145"/>
      <c r="I18" s="32" t="e">
        <f>G18/H18</f>
        <v>#DIV/0!</v>
      </c>
      <c r="J18" s="145"/>
      <c r="K18" s="33" t="e">
        <f>G18/J18</f>
        <v>#DIV/0!</v>
      </c>
      <c r="L18" s="145"/>
      <c r="M18" s="34"/>
      <c r="N18" s="81"/>
      <c r="O18" s="33"/>
      <c r="P18" s="143"/>
      <c r="Q18" s="34" t="e">
        <f>G18/P18</f>
        <v>#DIV/0!</v>
      </c>
      <c r="R18" s="79"/>
      <c r="S18" s="33" t="e">
        <f>G18/R18</f>
        <v>#DIV/0!</v>
      </c>
      <c r="T18" s="145"/>
      <c r="U18" s="288" t="e">
        <f>G18/T18</f>
        <v>#DIV/0!</v>
      </c>
      <c r="V18" s="81"/>
      <c r="W18" s="289" t="e">
        <f>G18/V18</f>
        <v>#DIV/0!</v>
      </c>
      <c r="X18" s="179"/>
    </row>
    <row r="19" spans="1:24" ht="15.75" thickBot="1" x14ac:dyDescent="0.3">
      <c r="A19" s="179"/>
      <c r="B19" s="417" t="s">
        <v>33</v>
      </c>
      <c r="C19" s="471" t="s">
        <v>49</v>
      </c>
      <c r="D19" s="472"/>
      <c r="E19" s="193" t="s">
        <v>3</v>
      </c>
      <c r="F19" s="193">
        <v>52.5</v>
      </c>
      <c r="G19" s="193">
        <f>G5/F5*F19</f>
        <v>262.5</v>
      </c>
      <c r="H19" s="142">
        <v>300</v>
      </c>
      <c r="I19" s="127">
        <f t="shared" ref="I19:I32" si="5">G19/H19</f>
        <v>0.875</v>
      </c>
      <c r="J19" s="142">
        <v>400</v>
      </c>
      <c r="K19" s="97">
        <f t="shared" ref="K19:K32" si="6">G19/J19</f>
        <v>0.65625</v>
      </c>
      <c r="L19" s="142">
        <v>600</v>
      </c>
      <c r="M19" s="96">
        <f t="shared" ref="M19:M32" si="7">G19/L19</f>
        <v>0.4375</v>
      </c>
      <c r="N19" s="90">
        <v>600</v>
      </c>
      <c r="O19" s="97">
        <f t="shared" ref="O19:O32" si="8">G19/N19</f>
        <v>0.4375</v>
      </c>
      <c r="P19" s="142">
        <v>700</v>
      </c>
      <c r="Q19" s="96">
        <f t="shared" ref="Q19:Q32" si="9">G19/P19</f>
        <v>0.375</v>
      </c>
      <c r="R19" s="90">
        <v>900</v>
      </c>
      <c r="S19" s="97">
        <f t="shared" ref="S19:S32" si="10">G19/R19</f>
        <v>0.29166666666666669</v>
      </c>
      <c r="T19" s="142">
        <v>700</v>
      </c>
      <c r="U19" s="96">
        <f t="shared" ref="U19:U32" si="11">G19/T19</f>
        <v>0.375</v>
      </c>
      <c r="V19" s="90">
        <v>900</v>
      </c>
      <c r="W19" s="97">
        <f t="shared" ref="W19:W32" si="12">G19/V19</f>
        <v>0.29166666666666669</v>
      </c>
      <c r="X19" s="179"/>
    </row>
    <row r="20" spans="1:24" ht="15.75" thickBot="1" x14ac:dyDescent="0.3">
      <c r="A20" s="179"/>
      <c r="B20" s="417"/>
      <c r="C20" s="457" t="s">
        <v>50</v>
      </c>
      <c r="D20" s="458"/>
      <c r="E20" s="194" t="s">
        <v>4</v>
      </c>
      <c r="F20" s="194">
        <v>1.5</v>
      </c>
      <c r="G20" s="194">
        <f>G5/F5*F20</f>
        <v>7.5</v>
      </c>
      <c r="H20" s="143">
        <v>15</v>
      </c>
      <c r="I20" s="39">
        <f t="shared" si="5"/>
        <v>0.5</v>
      </c>
      <c r="J20" s="143">
        <v>15</v>
      </c>
      <c r="K20" s="38">
        <f t="shared" si="6"/>
        <v>0.5</v>
      </c>
      <c r="L20" s="143">
        <v>15</v>
      </c>
      <c r="M20" s="37">
        <f t="shared" si="7"/>
        <v>0.5</v>
      </c>
      <c r="N20" s="79">
        <v>15</v>
      </c>
      <c r="O20" s="38">
        <f t="shared" si="8"/>
        <v>0.5</v>
      </c>
      <c r="P20" s="143">
        <v>15</v>
      </c>
      <c r="Q20" s="37">
        <f t="shared" si="9"/>
        <v>0.5</v>
      </c>
      <c r="R20" s="79">
        <v>15</v>
      </c>
      <c r="S20" s="38">
        <f t="shared" si="10"/>
        <v>0.5</v>
      </c>
      <c r="T20" s="143">
        <v>15</v>
      </c>
      <c r="U20" s="37">
        <f t="shared" si="11"/>
        <v>0.5</v>
      </c>
      <c r="V20" s="79">
        <v>15</v>
      </c>
      <c r="W20" s="38">
        <f t="shared" si="12"/>
        <v>0.5</v>
      </c>
      <c r="X20" s="179"/>
    </row>
    <row r="21" spans="1:24" ht="15.75" thickBot="1" x14ac:dyDescent="0.3">
      <c r="A21" s="179"/>
      <c r="B21" s="417"/>
      <c r="C21" s="471" t="s">
        <v>52</v>
      </c>
      <c r="D21" s="472"/>
      <c r="E21" s="193" t="s">
        <v>5</v>
      </c>
      <c r="F21" s="193">
        <v>1.5</v>
      </c>
      <c r="G21" s="193">
        <f>G5/F5*F21</f>
        <v>7.5</v>
      </c>
      <c r="H21" s="142">
        <v>6</v>
      </c>
      <c r="I21" s="127">
        <f t="shared" si="5"/>
        <v>1.25</v>
      </c>
      <c r="J21" s="142">
        <v>7</v>
      </c>
      <c r="K21" s="97">
        <f t="shared" si="6"/>
        <v>1.0714285714285714</v>
      </c>
      <c r="L21" s="142">
        <v>11</v>
      </c>
      <c r="M21" s="96">
        <f t="shared" si="7"/>
        <v>0.68181818181818177</v>
      </c>
      <c r="N21" s="90">
        <v>11</v>
      </c>
      <c r="O21" s="97">
        <f t="shared" si="8"/>
        <v>0.68181818181818177</v>
      </c>
      <c r="P21" s="142">
        <v>15</v>
      </c>
      <c r="Q21" s="96">
        <f t="shared" si="9"/>
        <v>0.5</v>
      </c>
      <c r="R21" s="90">
        <v>15</v>
      </c>
      <c r="S21" s="97">
        <f t="shared" si="10"/>
        <v>0.5</v>
      </c>
      <c r="T21" s="142">
        <v>15</v>
      </c>
      <c r="U21" s="96">
        <f t="shared" si="11"/>
        <v>0.5</v>
      </c>
      <c r="V21" s="90">
        <v>15</v>
      </c>
      <c r="W21" s="97">
        <f t="shared" si="12"/>
        <v>0.5</v>
      </c>
      <c r="X21" s="179"/>
    </row>
    <row r="22" spans="1:24" ht="15.75" thickBot="1" x14ac:dyDescent="0.3">
      <c r="A22" s="179"/>
      <c r="B22" s="417"/>
      <c r="C22" s="457" t="s">
        <v>51</v>
      </c>
      <c r="D22" s="458"/>
      <c r="E22" s="194" t="s">
        <v>4</v>
      </c>
      <c r="F22" s="194">
        <v>4.4000000000000004</v>
      </c>
      <c r="G22" s="194">
        <f>G5/F5*F22</f>
        <v>22</v>
      </c>
      <c r="H22" s="145">
        <v>30</v>
      </c>
      <c r="I22" s="32">
        <f t="shared" si="5"/>
        <v>0.73333333333333328</v>
      </c>
      <c r="J22" s="145">
        <v>55</v>
      </c>
      <c r="K22" s="33">
        <f t="shared" si="6"/>
        <v>0.4</v>
      </c>
      <c r="L22" s="145">
        <v>60</v>
      </c>
      <c r="M22" s="34">
        <f t="shared" si="7"/>
        <v>0.36666666666666664</v>
      </c>
      <c r="N22" s="81">
        <v>60</v>
      </c>
      <c r="O22" s="33">
        <f t="shared" si="8"/>
        <v>0.36666666666666664</v>
      </c>
      <c r="P22" s="145">
        <v>75</v>
      </c>
      <c r="Q22" s="34">
        <f t="shared" si="9"/>
        <v>0.29333333333333333</v>
      </c>
      <c r="R22" s="81">
        <v>75</v>
      </c>
      <c r="S22" s="33">
        <f t="shared" si="10"/>
        <v>0.29333333333333333</v>
      </c>
      <c r="T22" s="145">
        <v>90</v>
      </c>
      <c r="U22" s="34">
        <f t="shared" si="11"/>
        <v>0.24444444444444444</v>
      </c>
      <c r="V22" s="81">
        <v>120</v>
      </c>
      <c r="W22" s="33">
        <f t="shared" si="12"/>
        <v>0.18333333333333332</v>
      </c>
      <c r="X22" s="179"/>
    </row>
    <row r="23" spans="1:24" ht="15.75" thickBot="1" x14ac:dyDescent="0.3">
      <c r="A23" s="179"/>
      <c r="B23" s="417"/>
      <c r="C23" s="471" t="s">
        <v>53</v>
      </c>
      <c r="D23" s="472"/>
      <c r="E23" s="193" t="s">
        <v>6</v>
      </c>
      <c r="F23" s="193">
        <v>0.13</v>
      </c>
      <c r="G23" s="193">
        <f>G5/F5*F23</f>
        <v>0.65</v>
      </c>
      <c r="H23" s="147">
        <v>0.5</v>
      </c>
      <c r="I23" s="129">
        <f t="shared" si="5"/>
        <v>1.3</v>
      </c>
      <c r="J23" s="147">
        <v>0.6</v>
      </c>
      <c r="K23" s="152">
        <f t="shared" si="6"/>
        <v>1.0833333333333335</v>
      </c>
      <c r="L23" s="147">
        <v>0.9</v>
      </c>
      <c r="M23" s="96">
        <f t="shared" si="7"/>
        <v>0.72222222222222221</v>
      </c>
      <c r="N23" s="93">
        <v>0.9</v>
      </c>
      <c r="O23" s="152">
        <f t="shared" si="8"/>
        <v>0.72222222222222221</v>
      </c>
      <c r="P23" s="147">
        <v>1</v>
      </c>
      <c r="Q23" s="96">
        <f t="shared" si="9"/>
        <v>0.65</v>
      </c>
      <c r="R23" s="93">
        <v>1.2</v>
      </c>
      <c r="S23" s="97">
        <f t="shared" si="10"/>
        <v>0.54166666666666674</v>
      </c>
      <c r="T23" s="147">
        <v>1.1000000000000001</v>
      </c>
      <c r="U23" s="96">
        <f t="shared" si="11"/>
        <v>0.59090909090909083</v>
      </c>
      <c r="V23" s="93">
        <v>1.2</v>
      </c>
      <c r="W23" s="97">
        <f t="shared" si="12"/>
        <v>0.54166666666666674</v>
      </c>
      <c r="X23" s="179"/>
    </row>
    <row r="24" spans="1:24" ht="15.75" thickBot="1" x14ac:dyDescent="0.3">
      <c r="A24" s="179"/>
      <c r="B24" s="417"/>
      <c r="C24" s="457" t="s">
        <v>54</v>
      </c>
      <c r="D24" s="458"/>
      <c r="E24" s="195" t="s">
        <v>6</v>
      </c>
      <c r="F24" s="195">
        <v>0.1</v>
      </c>
      <c r="G24" s="195">
        <f>G5/F5*F24</f>
        <v>0.5</v>
      </c>
      <c r="H24" s="148">
        <v>0.5</v>
      </c>
      <c r="I24" s="35">
        <f t="shared" si="5"/>
        <v>1</v>
      </c>
      <c r="J24" s="148">
        <v>0.6</v>
      </c>
      <c r="K24" s="36">
        <f t="shared" si="6"/>
        <v>0.83333333333333337</v>
      </c>
      <c r="L24" s="148">
        <v>0.9</v>
      </c>
      <c r="M24" s="37">
        <f t="shared" si="7"/>
        <v>0.55555555555555558</v>
      </c>
      <c r="N24" s="83">
        <v>0.9</v>
      </c>
      <c r="O24" s="36">
        <f t="shared" si="8"/>
        <v>0.55555555555555558</v>
      </c>
      <c r="P24" s="148">
        <v>1</v>
      </c>
      <c r="Q24" s="37">
        <f t="shared" si="9"/>
        <v>0.5</v>
      </c>
      <c r="R24" s="83">
        <v>1.3</v>
      </c>
      <c r="S24" s="38">
        <f t="shared" si="10"/>
        <v>0.38461538461538458</v>
      </c>
      <c r="T24" s="148">
        <v>1.1000000000000001</v>
      </c>
      <c r="U24" s="37">
        <f t="shared" si="11"/>
        <v>0.45454545454545453</v>
      </c>
      <c r="V24" s="83">
        <v>1.3</v>
      </c>
      <c r="W24" s="38">
        <f t="shared" si="12"/>
        <v>0.38461538461538458</v>
      </c>
      <c r="X24" s="179"/>
    </row>
    <row r="25" spans="1:24" ht="15.75" thickBot="1" x14ac:dyDescent="0.3">
      <c r="A25" s="179"/>
      <c r="B25" s="417"/>
      <c r="C25" s="471" t="s">
        <v>55</v>
      </c>
      <c r="D25" s="472"/>
      <c r="E25" s="193" t="s">
        <v>6</v>
      </c>
      <c r="F25" s="193">
        <v>0.1</v>
      </c>
      <c r="G25" s="193">
        <f>G5/F5*F25</f>
        <v>0.5</v>
      </c>
      <c r="H25" s="147">
        <v>0.5</v>
      </c>
      <c r="I25" s="129">
        <f t="shared" si="5"/>
        <v>1</v>
      </c>
      <c r="J25" s="147">
        <v>0.6</v>
      </c>
      <c r="K25" s="152">
        <f t="shared" si="6"/>
        <v>0.83333333333333337</v>
      </c>
      <c r="L25" s="147">
        <v>1</v>
      </c>
      <c r="M25" s="96">
        <f t="shared" si="7"/>
        <v>0.5</v>
      </c>
      <c r="N25" s="93">
        <v>1</v>
      </c>
      <c r="O25" s="152">
        <f t="shared" si="8"/>
        <v>0.5</v>
      </c>
      <c r="P25" s="147">
        <v>1.2</v>
      </c>
      <c r="Q25" s="96">
        <f t="shared" si="9"/>
        <v>0.41666666666666669</v>
      </c>
      <c r="R25" s="93">
        <v>1.3</v>
      </c>
      <c r="S25" s="97">
        <f t="shared" si="10"/>
        <v>0.38461538461538458</v>
      </c>
      <c r="T25" s="147">
        <v>1.3</v>
      </c>
      <c r="U25" s="96">
        <f t="shared" si="11"/>
        <v>0.38461538461538458</v>
      </c>
      <c r="V25" s="93">
        <v>1.3</v>
      </c>
      <c r="W25" s="97">
        <f t="shared" si="12"/>
        <v>0.38461538461538458</v>
      </c>
      <c r="X25" s="179"/>
    </row>
    <row r="26" spans="1:24" ht="15.75" thickBot="1" x14ac:dyDescent="0.3">
      <c r="A26" s="179"/>
      <c r="B26" s="417"/>
      <c r="C26" s="457" t="s">
        <v>56</v>
      </c>
      <c r="D26" s="458"/>
      <c r="E26" s="194" t="s">
        <v>4</v>
      </c>
      <c r="F26" s="194">
        <v>0.18</v>
      </c>
      <c r="G26" s="194">
        <f>G5/F5*F26</f>
        <v>0.89999999999999991</v>
      </c>
      <c r="H26" s="148">
        <v>0.9</v>
      </c>
      <c r="I26" s="35">
        <f t="shared" si="5"/>
        <v>0.99999999999999989</v>
      </c>
      <c r="J26" s="148">
        <v>1.2</v>
      </c>
      <c r="K26" s="36">
        <f t="shared" si="6"/>
        <v>0.75</v>
      </c>
      <c r="L26" s="148">
        <v>1.8</v>
      </c>
      <c r="M26" s="37">
        <f t="shared" si="7"/>
        <v>0.49999999999999994</v>
      </c>
      <c r="N26" s="83">
        <v>1.8</v>
      </c>
      <c r="O26" s="36">
        <f t="shared" si="8"/>
        <v>0.49999999999999994</v>
      </c>
      <c r="P26" s="148">
        <v>2.4</v>
      </c>
      <c r="Q26" s="37">
        <f t="shared" si="9"/>
        <v>0.375</v>
      </c>
      <c r="R26" s="83">
        <v>2.4</v>
      </c>
      <c r="S26" s="38">
        <f t="shared" si="10"/>
        <v>0.375</v>
      </c>
      <c r="T26" s="148">
        <v>2.4</v>
      </c>
      <c r="U26" s="37">
        <f t="shared" si="11"/>
        <v>0.375</v>
      </c>
      <c r="V26" s="83">
        <v>2.4</v>
      </c>
      <c r="W26" s="38">
        <f t="shared" si="12"/>
        <v>0.375</v>
      </c>
      <c r="X26" s="179"/>
    </row>
    <row r="27" spans="1:24" ht="15.75" thickBot="1" x14ac:dyDescent="0.3">
      <c r="A27" s="179"/>
      <c r="B27" s="417"/>
      <c r="C27" s="471" t="s">
        <v>57</v>
      </c>
      <c r="D27" s="472"/>
      <c r="E27" s="196" t="s">
        <v>6</v>
      </c>
      <c r="F27" s="196">
        <v>0.7</v>
      </c>
      <c r="G27" s="196">
        <f>G5/F5*F27</f>
        <v>3.5</v>
      </c>
      <c r="H27" s="147">
        <v>6</v>
      </c>
      <c r="I27" s="129">
        <f t="shared" si="5"/>
        <v>0.58333333333333337</v>
      </c>
      <c r="J27" s="147">
        <v>8</v>
      </c>
      <c r="K27" s="152">
        <f t="shared" si="6"/>
        <v>0.4375</v>
      </c>
      <c r="L27" s="147">
        <v>12</v>
      </c>
      <c r="M27" s="96">
        <f t="shared" si="7"/>
        <v>0.29166666666666669</v>
      </c>
      <c r="N27" s="93">
        <v>12</v>
      </c>
      <c r="O27" s="152">
        <f t="shared" si="8"/>
        <v>0.29166666666666669</v>
      </c>
      <c r="P27" s="147">
        <v>14</v>
      </c>
      <c r="Q27" s="96">
        <f t="shared" si="9"/>
        <v>0.25</v>
      </c>
      <c r="R27" s="93">
        <v>16</v>
      </c>
      <c r="S27" s="97">
        <f t="shared" si="10"/>
        <v>0.21875</v>
      </c>
      <c r="T27" s="147">
        <v>14</v>
      </c>
      <c r="U27" s="96">
        <f t="shared" si="11"/>
        <v>0.25</v>
      </c>
      <c r="V27" s="93">
        <v>16</v>
      </c>
      <c r="W27" s="97">
        <f t="shared" si="12"/>
        <v>0.21875</v>
      </c>
      <c r="X27" s="179"/>
    </row>
    <row r="28" spans="1:24" ht="15.75" thickBot="1" x14ac:dyDescent="0.3">
      <c r="A28" s="179"/>
      <c r="B28" s="417"/>
      <c r="C28" s="457" t="s">
        <v>58</v>
      </c>
      <c r="D28" s="458"/>
      <c r="E28" s="195" t="s">
        <v>4</v>
      </c>
      <c r="F28" s="195">
        <v>16.5</v>
      </c>
      <c r="G28" s="195">
        <f>G5/F5*F28</f>
        <v>82.5</v>
      </c>
      <c r="H28" s="148">
        <v>150</v>
      </c>
      <c r="I28" s="35">
        <f t="shared" si="5"/>
        <v>0.55000000000000004</v>
      </c>
      <c r="J28" s="148">
        <v>200</v>
      </c>
      <c r="K28" s="36">
        <f t="shared" si="6"/>
        <v>0.41249999999999998</v>
      </c>
      <c r="L28" s="148">
        <v>300</v>
      </c>
      <c r="M28" s="37">
        <f t="shared" si="7"/>
        <v>0.27500000000000002</v>
      </c>
      <c r="N28" s="83">
        <v>300</v>
      </c>
      <c r="O28" s="36">
        <f t="shared" si="8"/>
        <v>0.27500000000000002</v>
      </c>
      <c r="P28" s="148">
        <v>400</v>
      </c>
      <c r="Q28" s="37">
        <f t="shared" si="9"/>
        <v>0.20624999999999999</v>
      </c>
      <c r="R28" s="83">
        <v>400</v>
      </c>
      <c r="S28" s="38">
        <f t="shared" si="10"/>
        <v>0.20624999999999999</v>
      </c>
      <c r="T28" s="148">
        <v>400</v>
      </c>
      <c r="U28" s="37">
        <f t="shared" si="11"/>
        <v>0.20624999999999999</v>
      </c>
      <c r="V28" s="83">
        <v>400</v>
      </c>
      <c r="W28" s="38">
        <f t="shared" si="12"/>
        <v>0.20624999999999999</v>
      </c>
      <c r="X28" s="179"/>
    </row>
    <row r="29" spans="1:24" ht="15.75" thickBot="1" x14ac:dyDescent="0.3">
      <c r="A29" s="179"/>
      <c r="B29" s="417"/>
      <c r="C29" s="471" t="s">
        <v>59</v>
      </c>
      <c r="D29" s="472"/>
      <c r="E29" s="196" t="s">
        <v>6</v>
      </c>
      <c r="F29" s="196">
        <v>0.41</v>
      </c>
      <c r="G29" s="196">
        <f>G5/F5*F29</f>
        <v>2.0499999999999998</v>
      </c>
      <c r="H29" s="149">
        <v>2</v>
      </c>
      <c r="I29" s="128">
        <f t="shared" si="5"/>
        <v>1.0249999999999999</v>
      </c>
      <c r="J29" s="149">
        <v>3</v>
      </c>
      <c r="K29" s="91">
        <f t="shared" si="6"/>
        <v>0.68333333333333324</v>
      </c>
      <c r="L29" s="149">
        <v>4</v>
      </c>
      <c r="M29" s="89">
        <f t="shared" si="7"/>
        <v>0.51249999999999996</v>
      </c>
      <c r="N29" s="100">
        <v>4</v>
      </c>
      <c r="O29" s="91">
        <f t="shared" si="8"/>
        <v>0.51249999999999996</v>
      </c>
      <c r="P29" s="149">
        <v>5</v>
      </c>
      <c r="Q29" s="89">
        <f t="shared" si="9"/>
        <v>0.41</v>
      </c>
      <c r="R29" s="100">
        <v>5</v>
      </c>
      <c r="S29" s="91">
        <f t="shared" si="10"/>
        <v>0.41</v>
      </c>
      <c r="T29" s="149">
        <v>5</v>
      </c>
      <c r="U29" s="89">
        <f t="shared" si="11"/>
        <v>0.41</v>
      </c>
      <c r="V29" s="100">
        <v>5</v>
      </c>
      <c r="W29" s="91">
        <f t="shared" si="12"/>
        <v>0.41</v>
      </c>
      <c r="X29" s="179"/>
    </row>
    <row r="30" spans="1:24" ht="15.75" thickBot="1" x14ac:dyDescent="0.3">
      <c r="A30" s="179"/>
      <c r="B30" s="417"/>
      <c r="C30" s="457" t="s">
        <v>60</v>
      </c>
      <c r="D30" s="458"/>
      <c r="E30" s="194" t="s">
        <v>4</v>
      </c>
      <c r="F30" s="194">
        <v>2.7</v>
      </c>
      <c r="G30" s="194">
        <f>G5/F5*F30</f>
        <v>13.5</v>
      </c>
      <c r="H30" s="145">
        <v>8</v>
      </c>
      <c r="I30" s="32">
        <f t="shared" si="5"/>
        <v>1.6875</v>
      </c>
      <c r="J30" s="145">
        <v>12</v>
      </c>
      <c r="K30" s="33">
        <f t="shared" si="6"/>
        <v>1.125</v>
      </c>
      <c r="L30" s="145">
        <v>20</v>
      </c>
      <c r="M30" s="34">
        <f t="shared" si="7"/>
        <v>0.67500000000000004</v>
      </c>
      <c r="N30" s="81">
        <v>20</v>
      </c>
      <c r="O30" s="33">
        <f t="shared" si="8"/>
        <v>0.67500000000000004</v>
      </c>
      <c r="P30" s="145">
        <v>25</v>
      </c>
      <c r="Q30" s="34">
        <f t="shared" si="9"/>
        <v>0.54</v>
      </c>
      <c r="R30" s="81">
        <v>25</v>
      </c>
      <c r="S30" s="33">
        <f t="shared" si="10"/>
        <v>0.54</v>
      </c>
      <c r="T30" s="145">
        <v>30</v>
      </c>
      <c r="U30" s="34">
        <f t="shared" si="11"/>
        <v>0.45</v>
      </c>
      <c r="V30" s="81">
        <v>30</v>
      </c>
      <c r="W30" s="33">
        <f t="shared" si="12"/>
        <v>0.45</v>
      </c>
      <c r="X30" s="179"/>
    </row>
    <row r="31" spans="1:24" ht="15.75" thickBot="1" x14ac:dyDescent="0.3">
      <c r="A31" s="179"/>
      <c r="B31" s="417"/>
      <c r="C31" s="471" t="s">
        <v>61</v>
      </c>
      <c r="D31" s="472"/>
      <c r="E31" s="197" t="s">
        <v>6</v>
      </c>
      <c r="F31" s="197">
        <v>5.7</v>
      </c>
      <c r="G31" s="197">
        <f>G5/F5*F31</f>
        <v>28.5</v>
      </c>
      <c r="H31" s="142">
        <v>15</v>
      </c>
      <c r="I31" s="127">
        <f t="shared" si="5"/>
        <v>1.9</v>
      </c>
      <c r="J31" s="142">
        <v>25</v>
      </c>
      <c r="K31" s="97">
        <f t="shared" si="6"/>
        <v>1.1399999999999999</v>
      </c>
      <c r="L31" s="142">
        <v>45</v>
      </c>
      <c r="M31" s="96">
        <f t="shared" si="7"/>
        <v>0.6333333333333333</v>
      </c>
      <c r="N31" s="90">
        <v>45</v>
      </c>
      <c r="O31" s="97">
        <f t="shared" si="8"/>
        <v>0.6333333333333333</v>
      </c>
      <c r="P31" s="142">
        <v>65</v>
      </c>
      <c r="Q31" s="96">
        <f t="shared" si="9"/>
        <v>0.43846153846153846</v>
      </c>
      <c r="R31" s="90">
        <v>75</v>
      </c>
      <c r="S31" s="97">
        <f t="shared" si="10"/>
        <v>0.38</v>
      </c>
      <c r="T31" s="142">
        <v>75</v>
      </c>
      <c r="U31" s="96">
        <f t="shared" si="11"/>
        <v>0.38</v>
      </c>
      <c r="V31" s="90">
        <v>90</v>
      </c>
      <c r="W31" s="97">
        <f t="shared" si="12"/>
        <v>0.31666666666666665</v>
      </c>
      <c r="X31" s="179"/>
    </row>
    <row r="32" spans="1:24" ht="15.75" thickBot="1" x14ac:dyDescent="0.3">
      <c r="A32" s="179"/>
      <c r="B32" s="417"/>
      <c r="C32" s="457" t="s">
        <v>62</v>
      </c>
      <c r="D32" s="458"/>
      <c r="E32" s="198" t="s">
        <v>6</v>
      </c>
      <c r="F32" s="198">
        <v>45.5</v>
      </c>
      <c r="G32" s="198">
        <f>G5/F5*F32</f>
        <v>227.5</v>
      </c>
      <c r="H32" s="145">
        <v>200</v>
      </c>
      <c r="I32" s="32">
        <f t="shared" si="5"/>
        <v>1.1375</v>
      </c>
      <c r="J32" s="145">
        <v>250</v>
      </c>
      <c r="K32" s="33">
        <f t="shared" si="6"/>
        <v>0.91</v>
      </c>
      <c r="L32" s="145">
        <v>375</v>
      </c>
      <c r="M32" s="34">
        <f t="shared" si="7"/>
        <v>0.60666666666666669</v>
      </c>
      <c r="N32" s="81">
        <v>375</v>
      </c>
      <c r="O32" s="33">
        <f t="shared" si="8"/>
        <v>0.60666666666666669</v>
      </c>
      <c r="P32" s="145">
        <v>400</v>
      </c>
      <c r="Q32" s="34">
        <f t="shared" si="9"/>
        <v>0.56874999999999998</v>
      </c>
      <c r="R32" s="81">
        <v>550</v>
      </c>
      <c r="S32" s="33">
        <f t="shared" si="10"/>
        <v>0.41363636363636364</v>
      </c>
      <c r="T32" s="145">
        <v>425</v>
      </c>
      <c r="U32" s="34">
        <f t="shared" si="11"/>
        <v>0.53529411764705881</v>
      </c>
      <c r="V32" s="81">
        <v>550</v>
      </c>
      <c r="W32" s="33">
        <f t="shared" si="12"/>
        <v>0.41363636363636364</v>
      </c>
      <c r="X32" s="179"/>
    </row>
    <row r="33" spans="1:24" ht="15.75" thickBot="1" x14ac:dyDescent="0.3">
      <c r="A33" s="179"/>
      <c r="B33" s="417"/>
      <c r="C33" s="471" t="s">
        <v>63</v>
      </c>
      <c r="D33" s="472"/>
      <c r="E33" s="197" t="s">
        <v>6</v>
      </c>
      <c r="F33" s="197">
        <v>2.7</v>
      </c>
      <c r="G33" s="197">
        <f>G5/F5*F33</f>
        <v>13.5</v>
      </c>
      <c r="H33" s="149" t="s">
        <v>20</v>
      </c>
      <c r="I33" s="128"/>
      <c r="J33" s="149" t="s">
        <v>20</v>
      </c>
      <c r="K33" s="91"/>
      <c r="L33" s="149" t="s">
        <v>20</v>
      </c>
      <c r="M33" s="89"/>
      <c r="N33" s="100" t="s">
        <v>20</v>
      </c>
      <c r="O33" s="91"/>
      <c r="P33" s="149" t="s">
        <v>20</v>
      </c>
      <c r="Q33" s="89"/>
      <c r="R33" s="100" t="s">
        <v>20</v>
      </c>
      <c r="S33" s="91"/>
      <c r="T33" s="149" t="s">
        <v>20</v>
      </c>
      <c r="U33" s="89"/>
      <c r="V33" s="100" t="s">
        <v>20</v>
      </c>
      <c r="W33" s="91"/>
      <c r="X33" s="179"/>
    </row>
    <row r="34" spans="1:24" ht="15.75" thickBot="1" x14ac:dyDescent="0.3">
      <c r="A34" s="179"/>
      <c r="B34" s="477" t="s">
        <v>34</v>
      </c>
      <c r="C34" s="457" t="s">
        <v>35</v>
      </c>
      <c r="D34" s="458"/>
      <c r="E34" s="194" t="s">
        <v>6</v>
      </c>
      <c r="F34" s="194">
        <v>99.3</v>
      </c>
      <c r="G34" s="194">
        <f>G5/F5*F34</f>
        <v>496.5</v>
      </c>
      <c r="H34" s="143">
        <v>700</v>
      </c>
      <c r="I34" s="39">
        <f t="shared" ref="I34:I47" si="13">G34/H34</f>
        <v>0.7092857142857143</v>
      </c>
      <c r="J34" s="143">
        <v>1000</v>
      </c>
      <c r="K34" s="38">
        <f t="shared" ref="K34:K47" si="14">G34/J34</f>
        <v>0.4965</v>
      </c>
      <c r="L34" s="143">
        <v>1300</v>
      </c>
      <c r="M34" s="37">
        <f t="shared" ref="M34:M47" si="15">G34/L34</f>
        <v>0.38192307692307692</v>
      </c>
      <c r="N34" s="79">
        <v>1300</v>
      </c>
      <c r="O34" s="38">
        <f t="shared" ref="O34:O47" si="16">G34/N34</f>
        <v>0.38192307692307692</v>
      </c>
      <c r="P34" s="143">
        <v>1300</v>
      </c>
      <c r="Q34" s="37">
        <f t="shared" ref="Q34:Q47" si="17">G34/P34</f>
        <v>0.38192307692307692</v>
      </c>
      <c r="R34" s="79">
        <v>1300</v>
      </c>
      <c r="S34" s="38">
        <f t="shared" ref="S34:S47" si="18">G34/R34</f>
        <v>0.38192307692307692</v>
      </c>
      <c r="T34" s="143">
        <v>1000</v>
      </c>
      <c r="U34" s="37">
        <f t="shared" ref="U34:U47" si="19">G34/T34</f>
        <v>0.4965</v>
      </c>
      <c r="V34" s="79">
        <v>1000</v>
      </c>
      <c r="W34" s="38">
        <f t="shared" ref="W34:W47" si="20">G34/V34</f>
        <v>0.4965</v>
      </c>
      <c r="X34" s="179"/>
    </row>
    <row r="35" spans="1:24" ht="15.75" thickBot="1" x14ac:dyDescent="0.3">
      <c r="A35" s="179"/>
      <c r="B35" s="478"/>
      <c r="C35" s="471" t="s">
        <v>36</v>
      </c>
      <c r="D35" s="472"/>
      <c r="E35" s="193" t="s">
        <v>6</v>
      </c>
      <c r="F35" s="193">
        <v>59.6</v>
      </c>
      <c r="G35" s="193">
        <f>G5/F5*F35</f>
        <v>298</v>
      </c>
      <c r="H35" s="142">
        <v>460</v>
      </c>
      <c r="I35" s="127">
        <f t="shared" si="13"/>
        <v>0.64782608695652177</v>
      </c>
      <c r="J35" s="142">
        <v>500</v>
      </c>
      <c r="K35" s="97">
        <f t="shared" si="14"/>
        <v>0.59599999999999997</v>
      </c>
      <c r="L35" s="142">
        <v>1250</v>
      </c>
      <c r="M35" s="96">
        <f t="shared" si="15"/>
        <v>0.2384</v>
      </c>
      <c r="N35" s="90">
        <v>1250</v>
      </c>
      <c r="O35" s="97">
        <f t="shared" si="16"/>
        <v>0.2384</v>
      </c>
      <c r="P35" s="142">
        <v>1250</v>
      </c>
      <c r="Q35" s="96">
        <f t="shared" si="17"/>
        <v>0.2384</v>
      </c>
      <c r="R35" s="90">
        <v>1250</v>
      </c>
      <c r="S35" s="97">
        <f t="shared" si="18"/>
        <v>0.2384</v>
      </c>
      <c r="T35" s="142">
        <v>700</v>
      </c>
      <c r="U35" s="96">
        <f t="shared" si="19"/>
        <v>0.42571428571428571</v>
      </c>
      <c r="V35" s="90">
        <v>700</v>
      </c>
      <c r="W35" s="97">
        <f t="shared" si="20"/>
        <v>0.42571428571428571</v>
      </c>
      <c r="X35" s="179"/>
    </row>
    <row r="36" spans="1:24" ht="15.75" thickBot="1" x14ac:dyDescent="0.3">
      <c r="A36" s="179"/>
      <c r="B36" s="478"/>
      <c r="C36" s="457" t="s">
        <v>37</v>
      </c>
      <c r="D36" s="458"/>
      <c r="E36" s="194" t="s">
        <v>6</v>
      </c>
      <c r="F36" s="194">
        <v>13.7</v>
      </c>
      <c r="G36" s="194">
        <f>G5/F5*F36</f>
        <v>68.5</v>
      </c>
      <c r="H36" s="143">
        <v>80</v>
      </c>
      <c r="I36" s="39">
        <f t="shared" si="13"/>
        <v>0.85624999999999996</v>
      </c>
      <c r="J36" s="143">
        <v>130</v>
      </c>
      <c r="K36" s="38">
        <f t="shared" si="14"/>
        <v>0.52692307692307694</v>
      </c>
      <c r="L36" s="143">
        <v>240</v>
      </c>
      <c r="M36" s="37">
        <f t="shared" si="15"/>
        <v>0.28541666666666665</v>
      </c>
      <c r="N36" s="79">
        <v>240</v>
      </c>
      <c r="O36" s="38">
        <f t="shared" si="16"/>
        <v>0.28541666666666665</v>
      </c>
      <c r="P36" s="143">
        <v>360</v>
      </c>
      <c r="Q36" s="37">
        <f t="shared" si="17"/>
        <v>0.19027777777777777</v>
      </c>
      <c r="R36" s="79">
        <v>410</v>
      </c>
      <c r="S36" s="38">
        <f t="shared" si="18"/>
        <v>0.16707317073170733</v>
      </c>
      <c r="T36" s="143">
        <v>310</v>
      </c>
      <c r="U36" s="37">
        <f t="shared" si="19"/>
        <v>0.22096774193548388</v>
      </c>
      <c r="V36" s="79">
        <v>400</v>
      </c>
      <c r="W36" s="38">
        <f t="shared" si="20"/>
        <v>0.17125000000000001</v>
      </c>
      <c r="X36" s="179"/>
    </row>
    <row r="37" spans="1:24" ht="15.75" thickBot="1" x14ac:dyDescent="0.3">
      <c r="A37" s="179"/>
      <c r="B37" s="478"/>
      <c r="C37" s="471" t="s">
        <v>38</v>
      </c>
      <c r="D37" s="472"/>
      <c r="E37" s="193" t="s">
        <v>6</v>
      </c>
      <c r="F37" s="193">
        <v>0.99</v>
      </c>
      <c r="G37" s="193">
        <f>G5/F5*F37</f>
        <v>4.95</v>
      </c>
      <c r="H37" s="142">
        <v>7</v>
      </c>
      <c r="I37" s="127">
        <f t="shared" si="13"/>
        <v>0.70714285714285718</v>
      </c>
      <c r="J37" s="142">
        <v>10</v>
      </c>
      <c r="K37" s="97">
        <f t="shared" si="14"/>
        <v>0.495</v>
      </c>
      <c r="L37" s="142">
        <v>8</v>
      </c>
      <c r="M37" s="96">
        <f t="shared" si="15"/>
        <v>0.61875000000000002</v>
      </c>
      <c r="N37" s="90">
        <v>8</v>
      </c>
      <c r="O37" s="97">
        <f t="shared" si="16"/>
        <v>0.61875000000000002</v>
      </c>
      <c r="P37" s="142">
        <v>15</v>
      </c>
      <c r="Q37" s="96">
        <f t="shared" si="17"/>
        <v>0.33</v>
      </c>
      <c r="R37" s="90">
        <v>11</v>
      </c>
      <c r="S37" s="97">
        <f t="shared" si="18"/>
        <v>0.45</v>
      </c>
      <c r="T37" s="142">
        <v>18</v>
      </c>
      <c r="U37" s="96">
        <f t="shared" si="19"/>
        <v>0.27500000000000002</v>
      </c>
      <c r="V37" s="90">
        <v>8</v>
      </c>
      <c r="W37" s="97">
        <f t="shared" si="20"/>
        <v>0.61875000000000002</v>
      </c>
      <c r="X37" s="179"/>
    </row>
    <row r="38" spans="1:24" ht="15.75" thickBot="1" x14ac:dyDescent="0.3">
      <c r="A38" s="179"/>
      <c r="B38" s="478"/>
      <c r="C38" s="457" t="s">
        <v>39</v>
      </c>
      <c r="D38" s="458"/>
      <c r="E38" s="194" t="s">
        <v>6</v>
      </c>
      <c r="F38" s="194">
        <v>0.51</v>
      </c>
      <c r="G38" s="194">
        <f>G5/F5*F38</f>
        <v>2.5499999999999998</v>
      </c>
      <c r="H38" s="143">
        <v>3</v>
      </c>
      <c r="I38" s="39">
        <f t="shared" si="13"/>
        <v>0.85</v>
      </c>
      <c r="J38" s="143">
        <v>5</v>
      </c>
      <c r="K38" s="38">
        <f t="shared" si="14"/>
        <v>0.51</v>
      </c>
      <c r="L38" s="143">
        <v>8</v>
      </c>
      <c r="M38" s="37">
        <f t="shared" si="15"/>
        <v>0.31874999999999998</v>
      </c>
      <c r="N38" s="79">
        <v>8</v>
      </c>
      <c r="O38" s="38">
        <f t="shared" si="16"/>
        <v>0.31874999999999998</v>
      </c>
      <c r="P38" s="143">
        <v>9</v>
      </c>
      <c r="Q38" s="37">
        <f t="shared" si="17"/>
        <v>0.28333333333333333</v>
      </c>
      <c r="R38" s="79">
        <v>11</v>
      </c>
      <c r="S38" s="38">
        <f t="shared" si="18"/>
        <v>0.23181818181818181</v>
      </c>
      <c r="T38" s="143">
        <v>8</v>
      </c>
      <c r="U38" s="37">
        <f t="shared" si="19"/>
        <v>0.31874999999999998</v>
      </c>
      <c r="V38" s="79">
        <v>11</v>
      </c>
      <c r="W38" s="38">
        <f t="shared" si="20"/>
        <v>0.23181818181818181</v>
      </c>
      <c r="X38" s="179"/>
    </row>
    <row r="39" spans="1:24" ht="15.75" thickBot="1" x14ac:dyDescent="0.3">
      <c r="A39" s="179"/>
      <c r="B39" s="478"/>
      <c r="C39" s="471" t="s">
        <v>40</v>
      </c>
      <c r="D39" s="472"/>
      <c r="E39" s="196" t="s">
        <v>4</v>
      </c>
      <c r="F39" s="196">
        <v>117</v>
      </c>
      <c r="G39" s="196">
        <f>G5/F5*F39</f>
        <v>585</v>
      </c>
      <c r="H39" s="149">
        <v>1200</v>
      </c>
      <c r="I39" s="128">
        <f t="shared" si="13"/>
        <v>0.48749999999999999</v>
      </c>
      <c r="J39" s="149">
        <v>1500</v>
      </c>
      <c r="K39" s="91">
        <f t="shared" si="14"/>
        <v>0.39</v>
      </c>
      <c r="L39" s="149">
        <v>1600</v>
      </c>
      <c r="M39" s="89">
        <f t="shared" si="15"/>
        <v>0.36562499999999998</v>
      </c>
      <c r="N39" s="100">
        <v>1900</v>
      </c>
      <c r="O39" s="91">
        <f t="shared" si="16"/>
        <v>0.30789473684210528</v>
      </c>
      <c r="P39" s="149">
        <v>1600</v>
      </c>
      <c r="Q39" s="89">
        <f t="shared" si="17"/>
        <v>0.36562499999999998</v>
      </c>
      <c r="R39" s="100">
        <v>2200</v>
      </c>
      <c r="S39" s="91">
        <f t="shared" si="18"/>
        <v>0.26590909090909093</v>
      </c>
      <c r="T39" s="149">
        <v>1800</v>
      </c>
      <c r="U39" s="89">
        <f t="shared" si="19"/>
        <v>0.32500000000000001</v>
      </c>
      <c r="V39" s="100">
        <v>2300</v>
      </c>
      <c r="W39" s="91">
        <f t="shared" si="20"/>
        <v>0.2543478260869565</v>
      </c>
      <c r="X39" s="179"/>
    </row>
    <row r="40" spans="1:24" ht="15.75" thickBot="1" x14ac:dyDescent="0.3">
      <c r="A40" s="179"/>
      <c r="B40" s="478"/>
      <c r="C40" s="457" t="s">
        <v>42</v>
      </c>
      <c r="D40" s="458"/>
      <c r="E40" s="195" t="s">
        <v>4</v>
      </c>
      <c r="F40" s="195">
        <v>71</v>
      </c>
      <c r="G40" s="195">
        <f>G5/F5*F40</f>
        <v>355</v>
      </c>
      <c r="H40" s="143">
        <v>340</v>
      </c>
      <c r="I40" s="39">
        <f t="shared" si="13"/>
        <v>1.0441176470588236</v>
      </c>
      <c r="J40" s="143">
        <v>440</v>
      </c>
      <c r="K40" s="38">
        <f t="shared" si="14"/>
        <v>0.80681818181818177</v>
      </c>
      <c r="L40" s="143">
        <v>700</v>
      </c>
      <c r="M40" s="37">
        <f t="shared" si="15"/>
        <v>0.50714285714285712</v>
      </c>
      <c r="N40" s="79">
        <v>700</v>
      </c>
      <c r="O40" s="38">
        <f t="shared" si="16"/>
        <v>0.50714285714285712</v>
      </c>
      <c r="P40" s="143">
        <v>890</v>
      </c>
      <c r="Q40" s="37">
        <f t="shared" si="17"/>
        <v>0.398876404494382</v>
      </c>
      <c r="R40" s="79">
        <v>890</v>
      </c>
      <c r="S40" s="38">
        <f t="shared" si="18"/>
        <v>0.398876404494382</v>
      </c>
      <c r="T40" s="143">
        <v>900</v>
      </c>
      <c r="U40" s="37">
        <f t="shared" si="19"/>
        <v>0.39444444444444443</v>
      </c>
      <c r="V40" s="79">
        <v>900</v>
      </c>
      <c r="W40" s="38">
        <f t="shared" si="20"/>
        <v>0.39444444444444443</v>
      </c>
      <c r="X40" s="179"/>
    </row>
    <row r="41" spans="1:24" ht="15.75" thickBot="1" x14ac:dyDescent="0.3">
      <c r="A41" s="179"/>
      <c r="B41" s="478"/>
      <c r="C41" s="471" t="s">
        <v>41</v>
      </c>
      <c r="D41" s="472"/>
      <c r="E41" s="193" t="s">
        <v>4</v>
      </c>
      <c r="F41" s="193">
        <v>12.2</v>
      </c>
      <c r="G41" s="193">
        <f>G5/F5*F41</f>
        <v>61</v>
      </c>
      <c r="H41" s="142">
        <v>90</v>
      </c>
      <c r="I41" s="127">
        <f t="shared" si="13"/>
        <v>0.67777777777777781</v>
      </c>
      <c r="J41" s="142">
        <v>90</v>
      </c>
      <c r="K41" s="97">
        <f t="shared" si="14"/>
        <v>0.67777777777777781</v>
      </c>
      <c r="L41" s="142">
        <v>120</v>
      </c>
      <c r="M41" s="96">
        <f t="shared" si="15"/>
        <v>0.5083333333333333</v>
      </c>
      <c r="N41" s="90">
        <v>120</v>
      </c>
      <c r="O41" s="97">
        <f t="shared" si="16"/>
        <v>0.5083333333333333</v>
      </c>
      <c r="P41" s="142">
        <v>150</v>
      </c>
      <c r="Q41" s="96">
        <f t="shared" si="17"/>
        <v>0.40666666666666668</v>
      </c>
      <c r="R41" s="90">
        <v>150</v>
      </c>
      <c r="S41" s="97">
        <f t="shared" si="18"/>
        <v>0.40666666666666668</v>
      </c>
      <c r="T41" s="142">
        <v>150</v>
      </c>
      <c r="U41" s="96">
        <f t="shared" si="19"/>
        <v>0.40666666666666668</v>
      </c>
      <c r="V41" s="90">
        <v>150</v>
      </c>
      <c r="W41" s="97">
        <f t="shared" si="20"/>
        <v>0.40666666666666668</v>
      </c>
      <c r="X41" s="179"/>
    </row>
    <row r="42" spans="1:24" ht="15.75" thickBot="1" x14ac:dyDescent="0.3">
      <c r="A42" s="179"/>
      <c r="B42" s="478"/>
      <c r="C42" s="457" t="s">
        <v>43</v>
      </c>
      <c r="D42" s="458"/>
      <c r="E42" s="194" t="s">
        <v>4</v>
      </c>
      <c r="F42" s="194">
        <v>4.0999999999999996</v>
      </c>
      <c r="G42" s="194">
        <f>G5/F5*F42</f>
        <v>20.5</v>
      </c>
      <c r="H42" s="143">
        <v>17</v>
      </c>
      <c r="I42" s="39">
        <f t="shared" si="13"/>
        <v>1.2058823529411764</v>
      </c>
      <c r="J42" s="143">
        <v>22</v>
      </c>
      <c r="K42" s="38">
        <f t="shared" si="14"/>
        <v>0.93181818181818177</v>
      </c>
      <c r="L42" s="143">
        <v>34</v>
      </c>
      <c r="M42" s="37">
        <f t="shared" si="15"/>
        <v>0.6029411764705882</v>
      </c>
      <c r="N42" s="79">
        <v>34</v>
      </c>
      <c r="O42" s="38">
        <f t="shared" si="16"/>
        <v>0.6029411764705882</v>
      </c>
      <c r="P42" s="143">
        <v>43</v>
      </c>
      <c r="Q42" s="37">
        <f t="shared" si="17"/>
        <v>0.47674418604651164</v>
      </c>
      <c r="R42" s="79">
        <v>43</v>
      </c>
      <c r="S42" s="38">
        <f t="shared" si="18"/>
        <v>0.47674418604651164</v>
      </c>
      <c r="T42" s="143">
        <v>45</v>
      </c>
      <c r="U42" s="37">
        <f t="shared" si="19"/>
        <v>0.45555555555555555</v>
      </c>
      <c r="V42" s="79">
        <v>45</v>
      </c>
      <c r="W42" s="38">
        <f t="shared" si="20"/>
        <v>0.45555555555555555</v>
      </c>
      <c r="X42" s="179"/>
    </row>
    <row r="43" spans="1:24" ht="15.75" thickBot="1" x14ac:dyDescent="0.3">
      <c r="A43" s="179"/>
      <c r="B43" s="478"/>
      <c r="C43" s="471" t="s">
        <v>44</v>
      </c>
      <c r="D43" s="472"/>
      <c r="E43" s="193" t="s">
        <v>4</v>
      </c>
      <c r="F43" s="193">
        <v>2.1</v>
      </c>
      <c r="G43" s="193">
        <f>G5/F5*F43</f>
        <v>10.5</v>
      </c>
      <c r="H43" s="149">
        <v>11</v>
      </c>
      <c r="I43" s="128">
        <f t="shared" si="13"/>
        <v>0.95454545454545459</v>
      </c>
      <c r="J43" s="149">
        <v>15</v>
      </c>
      <c r="K43" s="91">
        <f t="shared" si="14"/>
        <v>0.7</v>
      </c>
      <c r="L43" s="149">
        <v>21</v>
      </c>
      <c r="M43" s="89">
        <f t="shared" si="15"/>
        <v>0.5</v>
      </c>
      <c r="N43" s="100">
        <v>25</v>
      </c>
      <c r="O43" s="91">
        <f t="shared" si="16"/>
        <v>0.42</v>
      </c>
      <c r="P43" s="149">
        <v>24</v>
      </c>
      <c r="Q43" s="89">
        <f t="shared" si="17"/>
        <v>0.4375</v>
      </c>
      <c r="R43" s="100">
        <v>35</v>
      </c>
      <c r="S43" s="91">
        <f t="shared" si="18"/>
        <v>0.3</v>
      </c>
      <c r="T43" s="149">
        <v>25</v>
      </c>
      <c r="U43" s="89">
        <f t="shared" si="19"/>
        <v>0.42</v>
      </c>
      <c r="V43" s="100">
        <v>35</v>
      </c>
      <c r="W43" s="91">
        <f t="shared" si="20"/>
        <v>0.3</v>
      </c>
      <c r="X43" s="179"/>
    </row>
    <row r="44" spans="1:24" ht="15.75" thickBot="1" x14ac:dyDescent="0.3">
      <c r="A44" s="179"/>
      <c r="B44" s="478"/>
      <c r="C44" s="457" t="s">
        <v>45</v>
      </c>
      <c r="D44" s="458"/>
      <c r="E44" s="194" t="s">
        <v>4</v>
      </c>
      <c r="F44" s="194">
        <v>3.8</v>
      </c>
      <c r="G44" s="194">
        <f>G5/F5*F44</f>
        <v>19</v>
      </c>
      <c r="H44" s="143">
        <v>20</v>
      </c>
      <c r="I44" s="39">
        <f t="shared" si="13"/>
        <v>0.95</v>
      </c>
      <c r="J44" s="143">
        <v>30</v>
      </c>
      <c r="K44" s="38">
        <f t="shared" si="14"/>
        <v>0.6333333333333333</v>
      </c>
      <c r="L44" s="143">
        <v>40</v>
      </c>
      <c r="M44" s="37">
        <f t="shared" si="15"/>
        <v>0.47499999999999998</v>
      </c>
      <c r="N44" s="79">
        <v>40</v>
      </c>
      <c r="O44" s="38">
        <f t="shared" si="16"/>
        <v>0.47499999999999998</v>
      </c>
      <c r="P44" s="143">
        <v>55</v>
      </c>
      <c r="Q44" s="37">
        <f t="shared" si="17"/>
        <v>0.34545454545454546</v>
      </c>
      <c r="R44" s="79">
        <v>55</v>
      </c>
      <c r="S44" s="38">
        <f t="shared" si="18"/>
        <v>0.34545454545454546</v>
      </c>
      <c r="T44" s="143">
        <v>55</v>
      </c>
      <c r="U44" s="37">
        <f t="shared" si="19"/>
        <v>0.34545454545454546</v>
      </c>
      <c r="V44" s="79">
        <v>55</v>
      </c>
      <c r="W44" s="38">
        <f t="shared" si="20"/>
        <v>0.34545454545454546</v>
      </c>
      <c r="X44" s="179"/>
    </row>
    <row r="45" spans="1:24" ht="15.75" thickBot="1" x14ac:dyDescent="0.3">
      <c r="A45" s="179"/>
      <c r="B45" s="478"/>
      <c r="C45" s="471" t="s">
        <v>46</v>
      </c>
      <c r="D45" s="472"/>
      <c r="E45" s="193" t="s">
        <v>6</v>
      </c>
      <c r="F45" s="193">
        <v>68.2</v>
      </c>
      <c r="G45" s="193">
        <f>G5/F5*F45</f>
        <v>341</v>
      </c>
      <c r="H45" s="149">
        <v>800</v>
      </c>
      <c r="I45" s="128">
        <f t="shared" si="13"/>
        <v>0.42625000000000002</v>
      </c>
      <c r="J45" s="149">
        <v>1000</v>
      </c>
      <c r="K45" s="91">
        <f t="shared" si="14"/>
        <v>0.34100000000000003</v>
      </c>
      <c r="L45" s="149">
        <v>1200</v>
      </c>
      <c r="M45" s="89">
        <f t="shared" si="15"/>
        <v>0.28416666666666668</v>
      </c>
      <c r="N45" s="100">
        <v>1200</v>
      </c>
      <c r="O45" s="91">
        <f t="shared" si="16"/>
        <v>0.28416666666666668</v>
      </c>
      <c r="P45" s="149">
        <v>1500</v>
      </c>
      <c r="Q45" s="89">
        <f t="shared" si="17"/>
        <v>0.22733333333333333</v>
      </c>
      <c r="R45" s="100">
        <v>1500</v>
      </c>
      <c r="S45" s="91">
        <f t="shared" si="18"/>
        <v>0.22733333333333333</v>
      </c>
      <c r="T45" s="149">
        <v>1500</v>
      </c>
      <c r="U45" s="89">
        <f t="shared" si="19"/>
        <v>0.22733333333333333</v>
      </c>
      <c r="V45" s="100">
        <v>1500</v>
      </c>
      <c r="W45" s="91">
        <f t="shared" si="20"/>
        <v>0.22733333333333333</v>
      </c>
      <c r="X45" s="179"/>
    </row>
    <row r="46" spans="1:24" ht="15.75" thickBot="1" x14ac:dyDescent="0.3">
      <c r="A46" s="179"/>
      <c r="B46" s="478"/>
      <c r="C46" s="457" t="s">
        <v>47</v>
      </c>
      <c r="D46" s="458"/>
      <c r="E46" s="194" t="s">
        <v>6</v>
      </c>
      <c r="F46" s="194">
        <v>109</v>
      </c>
      <c r="G46" s="194">
        <f>G5/F5*F46</f>
        <v>545</v>
      </c>
      <c r="H46" s="145">
        <v>2000</v>
      </c>
      <c r="I46" s="32">
        <f t="shared" si="13"/>
        <v>0.27250000000000002</v>
      </c>
      <c r="J46" s="145">
        <v>2300</v>
      </c>
      <c r="K46" s="33">
        <f t="shared" si="14"/>
        <v>0.23695652173913043</v>
      </c>
      <c r="L46" s="145">
        <v>2500</v>
      </c>
      <c r="M46" s="34">
        <f t="shared" si="15"/>
        <v>0.218</v>
      </c>
      <c r="N46" s="81">
        <v>2500</v>
      </c>
      <c r="O46" s="33">
        <f t="shared" si="16"/>
        <v>0.218</v>
      </c>
      <c r="P46" s="145">
        <v>3000</v>
      </c>
      <c r="Q46" s="34">
        <f t="shared" si="17"/>
        <v>0.18166666666666667</v>
      </c>
      <c r="R46" s="81">
        <v>3000</v>
      </c>
      <c r="S46" s="33">
        <f t="shared" si="18"/>
        <v>0.18166666666666667</v>
      </c>
      <c r="T46" s="145">
        <v>3400</v>
      </c>
      <c r="U46" s="34">
        <f t="shared" si="19"/>
        <v>0.16029411764705884</v>
      </c>
      <c r="V46" s="81">
        <v>3400</v>
      </c>
      <c r="W46" s="33">
        <f t="shared" si="20"/>
        <v>0.16029411764705884</v>
      </c>
      <c r="X46" s="179"/>
    </row>
    <row r="47" spans="1:24" ht="15.75" thickBot="1" x14ac:dyDescent="0.3">
      <c r="A47" s="179"/>
      <c r="B47" s="478"/>
      <c r="C47" s="479" t="s">
        <v>48</v>
      </c>
      <c r="D47" s="480"/>
      <c r="E47" s="201" t="s">
        <v>6</v>
      </c>
      <c r="F47" s="201">
        <v>103</v>
      </c>
      <c r="G47" s="201">
        <f>G5/F5*F47</f>
        <v>515</v>
      </c>
      <c r="H47" s="150">
        <v>1500</v>
      </c>
      <c r="I47" s="130">
        <f t="shared" si="13"/>
        <v>0.34333333333333332</v>
      </c>
      <c r="J47" s="150">
        <v>1900</v>
      </c>
      <c r="K47" s="111">
        <f t="shared" si="14"/>
        <v>0.27105263157894738</v>
      </c>
      <c r="L47" s="150">
        <v>2300</v>
      </c>
      <c r="M47" s="109">
        <f t="shared" si="15"/>
        <v>0.22391304347826088</v>
      </c>
      <c r="N47" s="110">
        <v>2300</v>
      </c>
      <c r="O47" s="111">
        <f t="shared" si="16"/>
        <v>0.22391304347826088</v>
      </c>
      <c r="P47" s="150">
        <v>2300</v>
      </c>
      <c r="Q47" s="109">
        <f t="shared" si="17"/>
        <v>0.22391304347826088</v>
      </c>
      <c r="R47" s="110">
        <v>2300</v>
      </c>
      <c r="S47" s="111">
        <f t="shared" si="18"/>
        <v>0.22391304347826088</v>
      </c>
      <c r="T47" s="150">
        <v>2300</v>
      </c>
      <c r="U47" s="109">
        <f t="shared" si="19"/>
        <v>0.22391304347826088</v>
      </c>
      <c r="V47" s="110">
        <v>2300</v>
      </c>
      <c r="W47" s="111">
        <f t="shared" si="20"/>
        <v>0.22391304347826088</v>
      </c>
      <c r="X47" s="179"/>
    </row>
    <row r="48" spans="1:24" x14ac:dyDescent="0.25">
      <c r="A48" s="179"/>
      <c r="B48" s="52"/>
      <c r="C48" s="26" t="s">
        <v>30</v>
      </c>
      <c r="D48" s="16"/>
      <c r="E48" s="27"/>
      <c r="F48" s="17"/>
      <c r="G48" s="17"/>
      <c r="H48" s="17"/>
      <c r="I48" s="18"/>
      <c r="J48" s="17"/>
      <c r="K48" s="18"/>
      <c r="L48" s="18"/>
      <c r="X48" s="179"/>
    </row>
    <row r="49" spans="1:24" ht="18.75" customHeight="1" x14ac:dyDescent="0.25">
      <c r="A49" s="179"/>
      <c r="B49" s="278"/>
      <c r="C49" s="28" t="s">
        <v>101</v>
      </c>
      <c r="D49" s="17"/>
      <c r="E49" s="27"/>
      <c r="F49" s="17"/>
      <c r="G49" s="17"/>
      <c r="H49" s="17"/>
      <c r="I49" s="18"/>
      <c r="J49" s="17"/>
      <c r="K49" s="18"/>
      <c r="L49" s="18"/>
      <c r="X49" s="179"/>
    </row>
    <row r="50" spans="1:24" ht="21" customHeight="1" x14ac:dyDescent="0.25">
      <c r="A50" s="179"/>
      <c r="B50" s="183"/>
      <c r="C50" s="179"/>
      <c r="D50" s="179"/>
      <c r="E50" s="179"/>
      <c r="F50" s="181"/>
      <c r="G50" s="181"/>
      <c r="H50" s="179"/>
      <c r="I50" s="184"/>
      <c r="J50" s="179"/>
      <c r="K50" s="184"/>
      <c r="L50" s="184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</row>
  </sheetData>
  <sheetProtection algorithmName="SHA-512" hashValue="uWh9aGG3xpCTDRH66q4ozHOggBzniicscdgFERLJoJBIUk2TLkiCRmoDYUv8qJgoyT9lLsb2pwvGfU/qb/IW+g==" saltValue="/fDLBE3Suh1qnV7Q0jc/og==" spinCount="100000" sheet="1"/>
  <mergeCells count="51">
    <mergeCell ref="K4:K5"/>
    <mergeCell ref="L5:M5"/>
    <mergeCell ref="B2:W2"/>
    <mergeCell ref="C3:E3"/>
    <mergeCell ref="H3:I3"/>
    <mergeCell ref="J3:K3"/>
    <mergeCell ref="L3:O3"/>
    <mergeCell ref="P3:S3"/>
    <mergeCell ref="T3:W3"/>
    <mergeCell ref="N5:O5"/>
    <mergeCell ref="P5:Q5"/>
    <mergeCell ref="R5:S5"/>
    <mergeCell ref="T5:U5"/>
    <mergeCell ref="V5:W5"/>
    <mergeCell ref="C8:D8"/>
    <mergeCell ref="C4:G4"/>
    <mergeCell ref="H4:H5"/>
    <mergeCell ref="I4:I5"/>
    <mergeCell ref="J4:J5"/>
    <mergeCell ref="C32:D32"/>
    <mergeCell ref="C17:D17"/>
    <mergeCell ref="B19:B33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47:D47"/>
    <mergeCell ref="C33:D33"/>
    <mergeCell ref="B34:B47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</mergeCells>
  <pageMargins left="0.7" right="0.7" top="0.75" bottom="0.75" header="0.3" footer="0.3"/>
  <pageSetup scale="92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71"/>
  <sheetViews>
    <sheetView tabSelected="1" zoomScaleNormal="100" workbookViewId="0">
      <selection activeCell="I5" sqref="I5"/>
    </sheetView>
  </sheetViews>
  <sheetFormatPr defaultColWidth="8.85546875" defaultRowHeight="15" x14ac:dyDescent="0.25"/>
  <cols>
    <col min="1" max="1" width="3.140625" style="19" customWidth="1"/>
    <col min="2" max="2" width="4.42578125" style="19" bestFit="1" customWidth="1"/>
    <col min="3" max="3" width="8.85546875" style="19"/>
    <col min="4" max="4" width="10.28515625" style="19" customWidth="1"/>
    <col min="5" max="5" width="8.140625" style="19" customWidth="1"/>
    <col min="6" max="6" width="11.140625" style="19" hidden="1" customWidth="1"/>
    <col min="7" max="7" width="9.28515625" style="19" hidden="1" customWidth="1"/>
    <col min="8" max="8" width="11.140625" style="20" hidden="1" customWidth="1"/>
    <col min="9" max="9" width="9.7109375" style="51" customWidth="1"/>
    <col min="10" max="10" width="0.140625" style="52" customWidth="1"/>
    <col min="11" max="11" width="5.140625" style="52" bestFit="1" customWidth="1"/>
    <col min="12" max="12" width="6.42578125" style="21" customWidth="1"/>
    <col min="13" max="13" width="5.140625" style="19" bestFit="1" customWidth="1"/>
    <col min="14" max="14" width="6.42578125" style="21" customWidth="1"/>
    <col min="15" max="15" width="5.140625" style="22" bestFit="1" customWidth="1"/>
    <col min="16" max="16" width="6.7109375" style="19" customWidth="1"/>
    <col min="17" max="17" width="5.140625" style="19" bestFit="1" customWidth="1"/>
    <col min="18" max="18" width="6.42578125" style="19" customWidth="1"/>
    <col min="19" max="19" width="5.140625" style="19" bestFit="1" customWidth="1"/>
    <col min="20" max="20" width="6.42578125" style="19" customWidth="1"/>
    <col min="21" max="21" width="5.140625" style="19" bestFit="1" customWidth="1"/>
    <col min="22" max="22" width="6.42578125" style="19" customWidth="1"/>
    <col min="23" max="23" width="5.140625" style="19" bestFit="1" customWidth="1"/>
    <col min="24" max="24" width="6.42578125" style="19" customWidth="1"/>
    <col min="25" max="25" width="5.140625" style="19" bestFit="1" customWidth="1"/>
    <col min="26" max="26" width="6.42578125" style="19" customWidth="1"/>
    <col min="27" max="27" width="3.28515625" style="19" customWidth="1"/>
    <col min="28" max="16384" width="8.85546875" style="19"/>
  </cols>
  <sheetData>
    <row r="1" spans="1:27" ht="64.5" customHeight="1" x14ac:dyDescent="0.25">
      <c r="A1" s="179"/>
      <c r="B1" s="179"/>
      <c r="C1" s="179"/>
      <c r="D1" s="179"/>
      <c r="E1" s="179"/>
      <c r="F1" s="179"/>
      <c r="G1" s="179"/>
      <c r="H1" s="181"/>
      <c r="I1" s="182"/>
      <c r="J1" s="183"/>
      <c r="K1" s="183"/>
      <c r="L1" s="184"/>
      <c r="M1" s="179"/>
      <c r="N1" s="184"/>
      <c r="O1" s="184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</row>
    <row r="2" spans="1:27" ht="36" customHeight="1" thickBot="1" x14ac:dyDescent="0.3">
      <c r="A2" s="179"/>
      <c r="B2" s="399" t="s">
        <v>103</v>
      </c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179"/>
    </row>
    <row r="3" spans="1:27" ht="15.75" thickTop="1" x14ac:dyDescent="0.25">
      <c r="A3" s="179"/>
      <c r="B3" s="306"/>
      <c r="C3" s="401" t="s">
        <v>17</v>
      </c>
      <c r="D3" s="402"/>
      <c r="E3" s="403"/>
      <c r="F3" s="307" t="s">
        <v>19</v>
      </c>
      <c r="G3" s="307" t="s">
        <v>19</v>
      </c>
      <c r="H3" s="308"/>
      <c r="I3" s="309">
        <v>100</v>
      </c>
      <c r="J3" s="23"/>
      <c r="K3" s="404" t="s">
        <v>24</v>
      </c>
      <c r="L3" s="405"/>
      <c r="M3" s="406" t="s">
        <v>23</v>
      </c>
      <c r="N3" s="407"/>
      <c r="O3" s="408" t="s">
        <v>25</v>
      </c>
      <c r="P3" s="409"/>
      <c r="Q3" s="409"/>
      <c r="R3" s="410"/>
      <c r="S3" s="411" t="s">
        <v>28</v>
      </c>
      <c r="T3" s="412"/>
      <c r="U3" s="412"/>
      <c r="V3" s="413"/>
      <c r="W3" s="525" t="s">
        <v>29</v>
      </c>
      <c r="X3" s="460"/>
      <c r="Y3" s="460"/>
      <c r="Z3" s="461"/>
      <c r="AA3" s="179"/>
    </row>
    <row r="4" spans="1:27" s="25" customFormat="1" ht="66" customHeight="1" thickBot="1" x14ac:dyDescent="0.3">
      <c r="A4" s="180"/>
      <c r="B4" s="78"/>
      <c r="C4" s="434" t="s">
        <v>65</v>
      </c>
      <c r="D4" s="435"/>
      <c r="E4" s="435"/>
      <c r="F4" s="436"/>
      <c r="G4" s="436"/>
      <c r="H4" s="436"/>
      <c r="I4" s="437"/>
      <c r="J4" s="1" t="s">
        <v>32</v>
      </c>
      <c r="K4" s="438" t="s">
        <v>21</v>
      </c>
      <c r="L4" s="440" t="s">
        <v>22</v>
      </c>
      <c r="M4" s="442" t="s">
        <v>21</v>
      </c>
      <c r="N4" s="443" t="s">
        <v>22</v>
      </c>
      <c r="O4" s="112" t="s">
        <v>21</v>
      </c>
      <c r="P4" s="45" t="s">
        <v>22</v>
      </c>
      <c r="Q4" s="114" t="s">
        <v>21</v>
      </c>
      <c r="R4" s="46" t="s">
        <v>22</v>
      </c>
      <c r="S4" s="113" t="s">
        <v>21</v>
      </c>
      <c r="T4" s="47" t="s">
        <v>22</v>
      </c>
      <c r="U4" s="115" t="s">
        <v>21</v>
      </c>
      <c r="V4" s="48" t="s">
        <v>22</v>
      </c>
      <c r="W4" s="131" t="s">
        <v>21</v>
      </c>
      <c r="X4" s="49" t="s">
        <v>22</v>
      </c>
      <c r="Y4" s="117" t="s">
        <v>21</v>
      </c>
      <c r="Z4" s="50" t="s">
        <v>22</v>
      </c>
      <c r="AA4" s="180"/>
    </row>
    <row r="5" spans="1:27" ht="16.5" thickTop="1" thickBot="1" x14ac:dyDescent="0.3">
      <c r="A5" s="179"/>
      <c r="B5" s="77"/>
      <c r="C5" s="121" t="s">
        <v>17</v>
      </c>
      <c r="D5" s="122"/>
      <c r="E5" s="123"/>
      <c r="F5" s="124">
        <v>355.5</v>
      </c>
      <c r="G5" s="124">
        <v>200</v>
      </c>
      <c r="H5" s="125">
        <f>F5/3.555</f>
        <v>100</v>
      </c>
      <c r="I5" s="126">
        <f>I3</f>
        <v>100</v>
      </c>
      <c r="J5" s="155">
        <v>100</v>
      </c>
      <c r="K5" s="439"/>
      <c r="L5" s="441"/>
      <c r="M5" s="439"/>
      <c r="N5" s="441"/>
      <c r="O5" s="444" t="s">
        <v>26</v>
      </c>
      <c r="P5" s="445"/>
      <c r="Q5" s="453" t="s">
        <v>27</v>
      </c>
      <c r="R5" s="454"/>
      <c r="S5" s="455" t="s">
        <v>26</v>
      </c>
      <c r="T5" s="456"/>
      <c r="U5" s="426" t="s">
        <v>27</v>
      </c>
      <c r="V5" s="427"/>
      <c r="W5" s="526" t="s">
        <v>26</v>
      </c>
      <c r="X5" s="476"/>
      <c r="Y5" s="473" t="s">
        <v>27</v>
      </c>
      <c r="Z5" s="474"/>
      <c r="AA5" s="179"/>
    </row>
    <row r="6" spans="1:27" ht="15.75" hidden="1" thickBot="1" x14ac:dyDescent="0.3">
      <c r="A6" s="179"/>
      <c r="B6" s="77"/>
      <c r="C6" s="42" t="s">
        <v>18</v>
      </c>
      <c r="D6" s="43"/>
      <c r="E6" s="56"/>
      <c r="F6" s="57"/>
      <c r="G6" s="57"/>
      <c r="H6" s="58"/>
      <c r="I6" s="59">
        <f>I4</f>
        <v>0</v>
      </c>
      <c r="J6" s="155">
        <f>J5/6.86</f>
        <v>14.577259475218659</v>
      </c>
      <c r="K6" s="166"/>
      <c r="L6" s="167"/>
      <c r="M6" s="153"/>
      <c r="N6" s="12"/>
      <c r="O6" s="9" t="s">
        <v>21</v>
      </c>
      <c r="P6" s="3" t="s">
        <v>22</v>
      </c>
      <c r="Q6" s="2" t="s">
        <v>21</v>
      </c>
      <c r="R6" s="10" t="s">
        <v>22</v>
      </c>
      <c r="S6" s="13"/>
      <c r="T6" s="14"/>
      <c r="U6" s="14"/>
      <c r="V6" s="15"/>
      <c r="W6" s="132"/>
      <c r="X6" s="14"/>
      <c r="Y6" s="14"/>
      <c r="Z6" s="15"/>
      <c r="AA6" s="179"/>
    </row>
    <row r="7" spans="1:27" ht="15.75" thickBot="1" x14ac:dyDescent="0.3">
      <c r="A7" s="179"/>
      <c r="B7" s="77"/>
      <c r="C7" s="102" t="s">
        <v>64</v>
      </c>
      <c r="D7" s="173"/>
      <c r="E7" s="169" t="s">
        <v>0</v>
      </c>
      <c r="F7" s="87">
        <v>7.3232999999999997</v>
      </c>
      <c r="G7" s="87"/>
      <c r="H7" s="88">
        <f>F7/3.555</f>
        <v>2.0599999999999996</v>
      </c>
      <c r="I7" s="98">
        <f>I5/H5*H7</f>
        <v>2.0599999999999996</v>
      </c>
      <c r="J7" s="156">
        <v>2.1</v>
      </c>
      <c r="K7" s="142">
        <v>13</v>
      </c>
      <c r="L7" s="97">
        <f>I7/K7</f>
        <v>0.15846153846153843</v>
      </c>
      <c r="M7" s="142">
        <v>19</v>
      </c>
      <c r="N7" s="97">
        <f>I7/M7</f>
        <v>0.10842105263157893</v>
      </c>
      <c r="O7" s="142">
        <v>34</v>
      </c>
      <c r="P7" s="96">
        <f>I7/O7</f>
        <v>6.0588235294117637E-2</v>
      </c>
      <c r="Q7" s="90">
        <v>34</v>
      </c>
      <c r="R7" s="97">
        <f>I7/Q7</f>
        <v>6.0588235294117637E-2</v>
      </c>
      <c r="S7" s="142">
        <v>46</v>
      </c>
      <c r="T7" s="96">
        <f>I7/S7</f>
        <v>4.4782608695652162E-2</v>
      </c>
      <c r="U7" s="90">
        <v>52</v>
      </c>
      <c r="V7" s="97">
        <f>I7/U7</f>
        <v>3.9615384615384608E-2</v>
      </c>
      <c r="W7" s="133">
        <v>46</v>
      </c>
      <c r="X7" s="96">
        <f>I7/W7</f>
        <v>4.4782608695652162E-2</v>
      </c>
      <c r="Y7" s="90">
        <v>56</v>
      </c>
      <c r="Z7" s="97">
        <f>I7/Y7</f>
        <v>3.6785714285714276E-2</v>
      </c>
      <c r="AA7" s="179"/>
    </row>
    <row r="8" spans="1:27" ht="15.75" thickBot="1" x14ac:dyDescent="0.3">
      <c r="A8" s="179"/>
      <c r="B8" s="77"/>
      <c r="C8" s="432" t="s">
        <v>1</v>
      </c>
      <c r="D8" s="433"/>
      <c r="E8" s="170" t="s">
        <v>0</v>
      </c>
      <c r="F8" s="61">
        <v>35.076000000000008</v>
      </c>
      <c r="G8" s="61"/>
      <c r="H8" s="62">
        <f>F8/3.555</f>
        <v>9.8666666666666689</v>
      </c>
      <c r="I8" s="62">
        <f>I5/H5*H8</f>
        <v>9.8666666666666689</v>
      </c>
      <c r="J8" s="157">
        <v>10.5</v>
      </c>
      <c r="K8" s="145"/>
      <c r="L8" s="33"/>
      <c r="M8" s="145"/>
      <c r="N8" s="33"/>
      <c r="O8" s="145"/>
      <c r="P8" s="34"/>
      <c r="Q8" s="81"/>
      <c r="R8" s="33"/>
      <c r="S8" s="143"/>
      <c r="T8" s="34"/>
      <c r="U8" s="79"/>
      <c r="V8" s="33"/>
      <c r="W8" s="134"/>
      <c r="X8" s="34"/>
      <c r="Y8" s="79"/>
      <c r="Z8" s="33"/>
      <c r="AA8" s="179"/>
    </row>
    <row r="9" spans="1:27" ht="15.75" hidden="1" thickBot="1" x14ac:dyDescent="0.3">
      <c r="A9" s="179"/>
      <c r="B9" s="77"/>
      <c r="C9" s="42"/>
      <c r="D9" s="43" t="s">
        <v>15</v>
      </c>
      <c r="E9" s="171"/>
      <c r="F9" s="63"/>
      <c r="G9" s="63"/>
      <c r="H9" s="64">
        <v>1</v>
      </c>
      <c r="I9" s="65"/>
      <c r="J9" s="158">
        <v>0.75</v>
      </c>
      <c r="K9" s="166"/>
      <c r="L9" s="167"/>
      <c r="M9" s="153"/>
      <c r="N9" s="12" t="e">
        <f t="shared" ref="N9:N46" si="0">I9/M9</f>
        <v>#DIV/0!</v>
      </c>
      <c r="O9" s="146">
        <v>34</v>
      </c>
      <c r="P9" s="4"/>
      <c r="Q9" s="118">
        <v>34</v>
      </c>
      <c r="R9" s="11"/>
      <c r="S9" s="144"/>
      <c r="T9" s="5" t="e">
        <f t="shared" ref="T9:T47" si="1">I9/S9</f>
        <v>#DIV/0!</v>
      </c>
      <c r="U9" s="120"/>
      <c r="V9" s="8" t="e">
        <f t="shared" ref="V9:V47" si="2">I9/U9</f>
        <v>#DIV/0!</v>
      </c>
      <c r="W9" s="135"/>
      <c r="X9" s="6" t="e">
        <f t="shared" ref="X9:X47" si="3">I9/W9</f>
        <v>#DIV/0!</v>
      </c>
      <c r="Y9" s="80"/>
      <c r="Z9" s="7" t="e">
        <f t="shared" ref="Z9:Z47" si="4">I9/Y9</f>
        <v>#DIV/0!</v>
      </c>
      <c r="AA9" s="179"/>
    </row>
    <row r="10" spans="1:27" ht="15.75" hidden="1" thickBot="1" x14ac:dyDescent="0.3">
      <c r="A10" s="179"/>
      <c r="B10" s="77"/>
      <c r="C10" s="42"/>
      <c r="D10" s="43" t="s">
        <v>16</v>
      </c>
      <c r="E10" s="170"/>
      <c r="F10" s="61"/>
      <c r="G10" s="61"/>
      <c r="H10" s="64">
        <v>0</v>
      </c>
      <c r="I10" s="65"/>
      <c r="J10" s="158">
        <v>0.25</v>
      </c>
      <c r="K10" s="166"/>
      <c r="L10" s="167"/>
      <c r="M10" s="153"/>
      <c r="N10" s="12" t="e">
        <f t="shared" si="0"/>
        <v>#DIV/0!</v>
      </c>
      <c r="O10" s="151"/>
      <c r="P10" s="4"/>
      <c r="Q10" s="119"/>
      <c r="R10" s="11"/>
      <c r="S10" s="144"/>
      <c r="T10" s="5" t="e">
        <f t="shared" si="1"/>
        <v>#DIV/0!</v>
      </c>
      <c r="U10" s="120"/>
      <c r="V10" s="8" t="e">
        <f t="shared" si="2"/>
        <v>#DIV/0!</v>
      </c>
      <c r="W10" s="135"/>
      <c r="X10" s="6" t="e">
        <f t="shared" si="3"/>
        <v>#DIV/0!</v>
      </c>
      <c r="Y10" s="80"/>
      <c r="Z10" s="7" t="e">
        <f t="shared" si="4"/>
        <v>#DIV/0!</v>
      </c>
      <c r="AA10" s="179"/>
    </row>
    <row r="11" spans="1:27" ht="15.75" hidden="1" thickBot="1" x14ac:dyDescent="0.3">
      <c r="A11" s="179"/>
      <c r="B11" s="77"/>
      <c r="C11" s="42"/>
      <c r="D11" s="43" t="s">
        <v>8</v>
      </c>
      <c r="E11" s="170" t="s">
        <v>0</v>
      </c>
      <c r="F11" s="61">
        <v>5.2</v>
      </c>
      <c r="G11" s="61"/>
      <c r="H11" s="66">
        <f>F11/3.555</f>
        <v>1.4627285513361463</v>
      </c>
      <c r="I11" s="67"/>
      <c r="J11" s="159">
        <v>4.5</v>
      </c>
      <c r="K11" s="166"/>
      <c r="L11" s="167"/>
      <c r="M11" s="153"/>
      <c r="N11" s="12" t="e">
        <f t="shared" si="0"/>
        <v>#DIV/0!</v>
      </c>
      <c r="O11" s="151"/>
      <c r="P11" s="4"/>
      <c r="Q11" s="119"/>
      <c r="R11" s="11"/>
      <c r="S11" s="144"/>
      <c r="T11" s="5" t="e">
        <f t="shared" si="1"/>
        <v>#DIV/0!</v>
      </c>
      <c r="U11" s="120"/>
      <c r="V11" s="8" t="e">
        <f t="shared" si="2"/>
        <v>#DIV/0!</v>
      </c>
      <c r="W11" s="135"/>
      <c r="X11" s="6" t="e">
        <f t="shared" si="3"/>
        <v>#DIV/0!</v>
      </c>
      <c r="Y11" s="80"/>
      <c r="Z11" s="7" t="e">
        <f t="shared" si="4"/>
        <v>#DIV/0!</v>
      </c>
      <c r="AA11" s="179"/>
    </row>
    <row r="12" spans="1:27" ht="15.75" hidden="1" thickBot="1" x14ac:dyDescent="0.3">
      <c r="A12" s="179"/>
      <c r="B12" s="77"/>
      <c r="C12" s="42"/>
      <c r="D12" s="43" t="s">
        <v>9</v>
      </c>
      <c r="E12" s="170" t="s">
        <v>0</v>
      </c>
      <c r="F12" s="61">
        <v>19.7</v>
      </c>
      <c r="G12" s="61"/>
      <c r="H12" s="68">
        <f>F12/3.555</f>
        <v>5.5414908579465534</v>
      </c>
      <c r="I12" s="67"/>
      <c r="J12" s="160">
        <v>2.6</v>
      </c>
      <c r="K12" s="166"/>
      <c r="L12" s="167"/>
      <c r="M12" s="153"/>
      <c r="N12" s="12" t="e">
        <f t="shared" si="0"/>
        <v>#DIV/0!</v>
      </c>
      <c r="O12" s="151"/>
      <c r="P12" s="4"/>
      <c r="Q12" s="119"/>
      <c r="R12" s="11"/>
      <c r="S12" s="144"/>
      <c r="T12" s="5" t="e">
        <f t="shared" si="1"/>
        <v>#DIV/0!</v>
      </c>
      <c r="U12" s="120"/>
      <c r="V12" s="8" t="e">
        <f t="shared" si="2"/>
        <v>#DIV/0!</v>
      </c>
      <c r="W12" s="135"/>
      <c r="X12" s="6" t="e">
        <f t="shared" si="3"/>
        <v>#DIV/0!</v>
      </c>
      <c r="Y12" s="80"/>
      <c r="Z12" s="7" t="e">
        <f t="shared" si="4"/>
        <v>#DIV/0!</v>
      </c>
      <c r="AA12" s="179"/>
    </row>
    <row r="13" spans="1:27" ht="15.75" hidden="1" thickBot="1" x14ac:dyDescent="0.3">
      <c r="A13" s="179"/>
      <c r="B13" s="77"/>
      <c r="C13" s="42"/>
      <c r="D13" s="43" t="s">
        <v>10</v>
      </c>
      <c r="E13" s="170" t="s">
        <v>0</v>
      </c>
      <c r="F13" s="61">
        <v>8.8000000000000007</v>
      </c>
      <c r="G13" s="61"/>
      <c r="H13" s="68">
        <f>F13/3.555</f>
        <v>2.4753867791842477</v>
      </c>
      <c r="I13" s="67"/>
      <c r="J13" s="160">
        <v>0.76</v>
      </c>
      <c r="K13" s="166"/>
      <c r="L13" s="167"/>
      <c r="M13" s="153"/>
      <c r="N13" s="12" t="e">
        <f t="shared" si="0"/>
        <v>#DIV/0!</v>
      </c>
      <c r="O13" s="151"/>
      <c r="P13" s="4"/>
      <c r="Q13" s="119"/>
      <c r="R13" s="11"/>
      <c r="S13" s="144"/>
      <c r="T13" s="5" t="e">
        <f t="shared" si="1"/>
        <v>#DIV/0!</v>
      </c>
      <c r="U13" s="120"/>
      <c r="V13" s="8" t="e">
        <f t="shared" si="2"/>
        <v>#DIV/0!</v>
      </c>
      <c r="W13" s="135"/>
      <c r="X13" s="6" t="e">
        <f t="shared" si="3"/>
        <v>#DIV/0!</v>
      </c>
      <c r="Y13" s="80"/>
      <c r="Z13" s="7" t="e">
        <f t="shared" si="4"/>
        <v>#DIV/0!</v>
      </c>
      <c r="AA13" s="179"/>
    </row>
    <row r="14" spans="1:27" ht="15.75" hidden="1" thickBot="1" x14ac:dyDescent="0.3">
      <c r="A14" s="179"/>
      <c r="B14" s="77"/>
      <c r="C14" s="42"/>
      <c r="D14" s="43" t="s">
        <v>13</v>
      </c>
      <c r="E14" s="170" t="s">
        <v>6</v>
      </c>
      <c r="F14" s="61"/>
      <c r="G14" s="61"/>
      <c r="H14" s="66">
        <v>36.700000000000003</v>
      </c>
      <c r="I14" s="67"/>
      <c r="J14" s="159">
        <v>0</v>
      </c>
      <c r="K14" s="166"/>
      <c r="L14" s="167"/>
      <c r="M14" s="153"/>
      <c r="N14" s="12" t="e">
        <f t="shared" si="0"/>
        <v>#DIV/0!</v>
      </c>
      <c r="O14" s="151"/>
      <c r="P14" s="4"/>
      <c r="Q14" s="119"/>
      <c r="R14" s="11"/>
      <c r="S14" s="144"/>
      <c r="T14" s="5" t="e">
        <f t="shared" si="1"/>
        <v>#DIV/0!</v>
      </c>
      <c r="U14" s="120"/>
      <c r="V14" s="8" t="e">
        <f t="shared" si="2"/>
        <v>#DIV/0!</v>
      </c>
      <c r="W14" s="135"/>
      <c r="X14" s="6" t="e">
        <f t="shared" si="3"/>
        <v>#DIV/0!</v>
      </c>
      <c r="Y14" s="80"/>
      <c r="Z14" s="7" t="e">
        <f t="shared" si="4"/>
        <v>#DIV/0!</v>
      </c>
      <c r="AA14" s="179"/>
    </row>
    <row r="15" spans="1:27" ht="15.75" hidden="1" thickBot="1" x14ac:dyDescent="0.3">
      <c r="A15" s="179"/>
      <c r="B15" s="77"/>
      <c r="C15" s="42"/>
      <c r="D15" s="43" t="s">
        <v>14</v>
      </c>
      <c r="E15" s="170" t="s">
        <v>6</v>
      </c>
      <c r="F15" s="61"/>
      <c r="G15" s="61"/>
      <c r="H15" s="66">
        <v>36.700000000000003</v>
      </c>
      <c r="I15" s="67"/>
      <c r="J15" s="159">
        <v>0</v>
      </c>
      <c r="K15" s="166"/>
      <c r="L15" s="167"/>
      <c r="M15" s="153"/>
      <c r="N15" s="12" t="e">
        <f t="shared" si="0"/>
        <v>#DIV/0!</v>
      </c>
      <c r="O15" s="151"/>
      <c r="P15" s="4"/>
      <c r="Q15" s="119"/>
      <c r="R15" s="11"/>
      <c r="S15" s="144"/>
      <c r="T15" s="5" t="e">
        <f t="shared" si="1"/>
        <v>#DIV/0!</v>
      </c>
      <c r="U15" s="120"/>
      <c r="V15" s="8" t="e">
        <f t="shared" si="2"/>
        <v>#DIV/0!</v>
      </c>
      <c r="W15" s="135"/>
      <c r="X15" s="6" t="e">
        <f t="shared" si="3"/>
        <v>#DIV/0!</v>
      </c>
      <c r="Y15" s="80"/>
      <c r="Z15" s="7" t="e">
        <f t="shared" si="4"/>
        <v>#DIV/0!</v>
      </c>
      <c r="AA15" s="179"/>
    </row>
    <row r="16" spans="1:27" ht="15.75" thickBot="1" x14ac:dyDescent="0.3">
      <c r="A16" s="179"/>
      <c r="B16" s="77"/>
      <c r="C16" s="84" t="s">
        <v>2</v>
      </c>
      <c r="D16" s="85"/>
      <c r="E16" s="202" t="s">
        <v>0</v>
      </c>
      <c r="F16" s="87">
        <v>4.0999999999999996</v>
      </c>
      <c r="G16" s="87"/>
      <c r="H16" s="88">
        <f>F16/3.555</f>
        <v>1.1533052039381151</v>
      </c>
      <c r="I16" s="88">
        <f>I5/H5*H16</f>
        <v>1.1533052039381151</v>
      </c>
      <c r="J16" s="156">
        <v>0.4</v>
      </c>
      <c r="K16" s="149"/>
      <c r="L16" s="91"/>
      <c r="M16" s="149"/>
      <c r="N16" s="91"/>
      <c r="O16" s="149"/>
      <c r="P16" s="89"/>
      <c r="Q16" s="100"/>
      <c r="R16" s="91"/>
      <c r="S16" s="142"/>
      <c r="T16" s="89"/>
      <c r="U16" s="90"/>
      <c r="V16" s="91"/>
      <c r="W16" s="133"/>
      <c r="X16" s="89"/>
      <c r="Y16" s="90"/>
      <c r="Z16" s="91"/>
      <c r="AA16" s="179"/>
    </row>
    <row r="17" spans="1:27" ht="15.75" thickBot="1" x14ac:dyDescent="0.3">
      <c r="A17" s="179"/>
      <c r="B17" s="77"/>
      <c r="C17" s="54"/>
      <c r="D17" s="54" t="s">
        <v>7</v>
      </c>
      <c r="E17" s="203" t="s">
        <v>0</v>
      </c>
      <c r="F17" s="61"/>
      <c r="G17" s="61"/>
      <c r="H17" s="69">
        <v>0.75</v>
      </c>
      <c r="I17" s="69">
        <f>I5/H5*H17</f>
        <v>0.75</v>
      </c>
      <c r="J17" s="157">
        <v>0</v>
      </c>
      <c r="K17" s="145">
        <v>19</v>
      </c>
      <c r="L17" s="33">
        <f t="shared" ref="L17:L47" si="5">I17/K17</f>
        <v>3.9473684210526314E-2</v>
      </c>
      <c r="M17" s="145">
        <v>25</v>
      </c>
      <c r="N17" s="33">
        <f t="shared" si="0"/>
        <v>0.03</v>
      </c>
      <c r="O17" s="145">
        <v>26</v>
      </c>
      <c r="P17" s="34">
        <f>I17/O17</f>
        <v>2.8846153846153848E-2</v>
      </c>
      <c r="Q17" s="81">
        <v>31</v>
      </c>
      <c r="R17" s="33">
        <f>I17/Q17</f>
        <v>2.4193548387096774E-2</v>
      </c>
      <c r="S17" s="145">
        <v>26</v>
      </c>
      <c r="T17" s="34">
        <f t="shared" si="1"/>
        <v>2.8846153846153848E-2</v>
      </c>
      <c r="U17" s="81">
        <v>38</v>
      </c>
      <c r="V17" s="33">
        <f t="shared" si="2"/>
        <v>1.9736842105263157E-2</v>
      </c>
      <c r="W17" s="136">
        <v>25</v>
      </c>
      <c r="X17" s="34">
        <f t="shared" si="3"/>
        <v>0.03</v>
      </c>
      <c r="Y17" s="81">
        <v>38</v>
      </c>
      <c r="Z17" s="33">
        <f t="shared" si="4"/>
        <v>1.9736842105263157E-2</v>
      </c>
      <c r="AA17" s="179"/>
    </row>
    <row r="18" spans="1:27" ht="15.75" hidden="1" thickBot="1" x14ac:dyDescent="0.3">
      <c r="A18" s="179"/>
      <c r="C18" s="40"/>
      <c r="D18" s="43" t="s">
        <v>11</v>
      </c>
      <c r="E18" s="204" t="s">
        <v>0</v>
      </c>
      <c r="F18" s="63"/>
      <c r="G18" s="63"/>
      <c r="H18" s="68" t="s">
        <v>12</v>
      </c>
      <c r="I18" s="68"/>
      <c r="J18" s="160" t="s">
        <v>12</v>
      </c>
      <c r="K18" s="154"/>
      <c r="L18" s="167" t="e">
        <f t="shared" si="5"/>
        <v>#DIV/0!</v>
      </c>
      <c r="M18" s="154"/>
      <c r="N18" s="12" t="e">
        <f t="shared" si="0"/>
        <v>#DIV/0!</v>
      </c>
      <c r="O18" s="151"/>
      <c r="P18" s="4"/>
      <c r="Q18" s="119"/>
      <c r="R18" s="11"/>
      <c r="S18" s="146"/>
      <c r="T18" s="4" t="e">
        <f t="shared" si="1"/>
        <v>#DIV/0!</v>
      </c>
      <c r="U18" s="118"/>
      <c r="V18" s="11" t="e">
        <f t="shared" si="2"/>
        <v>#DIV/0!</v>
      </c>
      <c r="W18" s="137"/>
      <c r="X18" s="14" t="e">
        <f t="shared" si="3"/>
        <v>#DIV/0!</v>
      </c>
      <c r="Y18" s="82"/>
      <c r="Z18" s="15" t="e">
        <f t="shared" si="4"/>
        <v>#DIV/0!</v>
      </c>
      <c r="AA18" s="179"/>
    </row>
    <row r="19" spans="1:27" ht="15.75" thickBot="1" x14ac:dyDescent="0.3">
      <c r="A19" s="179"/>
      <c r="B19" s="417" t="s">
        <v>33</v>
      </c>
      <c r="C19" s="172" t="s">
        <v>49</v>
      </c>
      <c r="D19" s="173"/>
      <c r="E19" s="202" t="s">
        <v>3</v>
      </c>
      <c r="F19" s="95">
        <v>187.70400000000001</v>
      </c>
      <c r="G19" s="95"/>
      <c r="H19" s="88">
        <f t="shared" ref="H19:H33" si="6">F19/3.555</f>
        <v>52.8</v>
      </c>
      <c r="I19" s="88">
        <f>I5/H5*H19</f>
        <v>52.8</v>
      </c>
      <c r="J19" s="156">
        <v>48.1</v>
      </c>
      <c r="K19" s="142">
        <v>300</v>
      </c>
      <c r="L19" s="97">
        <f t="shared" si="5"/>
        <v>0.17599999999999999</v>
      </c>
      <c r="M19" s="142">
        <v>400</v>
      </c>
      <c r="N19" s="97">
        <f t="shared" si="0"/>
        <v>0.13200000000000001</v>
      </c>
      <c r="O19" s="142">
        <v>600</v>
      </c>
      <c r="P19" s="96">
        <f>I19/O19</f>
        <v>8.7999999999999995E-2</v>
      </c>
      <c r="Q19" s="90">
        <v>600</v>
      </c>
      <c r="R19" s="97">
        <f>I19/Q19</f>
        <v>8.7999999999999995E-2</v>
      </c>
      <c r="S19" s="142">
        <v>700</v>
      </c>
      <c r="T19" s="96">
        <f t="shared" si="1"/>
        <v>7.5428571428571428E-2</v>
      </c>
      <c r="U19" s="90">
        <v>900</v>
      </c>
      <c r="V19" s="97">
        <f t="shared" si="2"/>
        <v>5.8666666666666666E-2</v>
      </c>
      <c r="W19" s="133">
        <v>700</v>
      </c>
      <c r="X19" s="96">
        <f t="shared" si="3"/>
        <v>7.5428571428571428E-2</v>
      </c>
      <c r="Y19" s="90">
        <v>900</v>
      </c>
      <c r="Z19" s="97">
        <f t="shared" si="4"/>
        <v>5.8666666666666666E-2</v>
      </c>
      <c r="AA19" s="179"/>
    </row>
    <row r="20" spans="1:27" ht="15.75" thickBot="1" x14ac:dyDescent="0.3">
      <c r="A20" s="179"/>
      <c r="B20" s="417"/>
      <c r="C20" s="76" t="s">
        <v>50</v>
      </c>
      <c r="D20" s="174"/>
      <c r="E20" s="204" t="s">
        <v>4</v>
      </c>
      <c r="F20" s="70">
        <v>5.5</v>
      </c>
      <c r="G20" s="71"/>
      <c r="H20" s="68">
        <f t="shared" si="6"/>
        <v>1.5471167369901546</v>
      </c>
      <c r="I20" s="62">
        <f>I5/H5*H20</f>
        <v>1.5471167369901546</v>
      </c>
      <c r="J20" s="157">
        <v>1.5</v>
      </c>
      <c r="K20" s="143">
        <v>15</v>
      </c>
      <c r="L20" s="38">
        <f t="shared" si="5"/>
        <v>0.10314111579934364</v>
      </c>
      <c r="M20" s="143">
        <v>15</v>
      </c>
      <c r="N20" s="38">
        <f t="shared" si="0"/>
        <v>0.10314111579934364</v>
      </c>
      <c r="O20" s="143">
        <v>15</v>
      </c>
      <c r="P20" s="37">
        <f t="shared" ref="P20:P32" si="7">I20/O20</f>
        <v>0.10314111579934364</v>
      </c>
      <c r="Q20" s="79">
        <v>15</v>
      </c>
      <c r="R20" s="38">
        <f t="shared" ref="R20:R32" si="8">I20/Q20</f>
        <v>0.10314111579934364</v>
      </c>
      <c r="S20" s="143">
        <v>15</v>
      </c>
      <c r="T20" s="37">
        <f t="shared" si="1"/>
        <v>0.10314111579934364</v>
      </c>
      <c r="U20" s="79">
        <v>15</v>
      </c>
      <c r="V20" s="38">
        <f t="shared" si="2"/>
        <v>0.10314111579934364</v>
      </c>
      <c r="W20" s="134">
        <v>15</v>
      </c>
      <c r="X20" s="37">
        <f t="shared" si="3"/>
        <v>0.10314111579934364</v>
      </c>
      <c r="Y20" s="79">
        <v>15</v>
      </c>
      <c r="Z20" s="38">
        <f t="shared" si="4"/>
        <v>0.10314111579934364</v>
      </c>
      <c r="AA20" s="179"/>
    </row>
    <row r="21" spans="1:27" ht="15.75" thickBot="1" x14ac:dyDescent="0.3">
      <c r="A21" s="179"/>
      <c r="B21" s="417"/>
      <c r="C21" s="172" t="s">
        <v>52</v>
      </c>
      <c r="D21" s="173"/>
      <c r="E21" s="202" t="s">
        <v>5</v>
      </c>
      <c r="F21" s="95">
        <v>3.6</v>
      </c>
      <c r="G21" s="95"/>
      <c r="H21" s="88">
        <f t="shared" si="6"/>
        <v>1.0126582278481013</v>
      </c>
      <c r="I21" s="88">
        <f>I5/H5*H21</f>
        <v>1.0126582278481013</v>
      </c>
      <c r="J21" s="156">
        <v>1</v>
      </c>
      <c r="K21" s="142">
        <v>6</v>
      </c>
      <c r="L21" s="97">
        <f t="shared" si="5"/>
        <v>0.1687763713080169</v>
      </c>
      <c r="M21" s="142">
        <v>7</v>
      </c>
      <c r="N21" s="97">
        <f t="shared" si="0"/>
        <v>0.14466546112115733</v>
      </c>
      <c r="O21" s="142">
        <v>11</v>
      </c>
      <c r="P21" s="96">
        <f t="shared" si="7"/>
        <v>9.2059838895281937E-2</v>
      </c>
      <c r="Q21" s="90">
        <v>11</v>
      </c>
      <c r="R21" s="97">
        <f t="shared" si="8"/>
        <v>9.2059838895281937E-2</v>
      </c>
      <c r="S21" s="142">
        <v>15</v>
      </c>
      <c r="T21" s="96">
        <f t="shared" si="1"/>
        <v>6.7510548523206759E-2</v>
      </c>
      <c r="U21" s="90">
        <v>15</v>
      </c>
      <c r="V21" s="97">
        <f t="shared" si="2"/>
        <v>6.7510548523206759E-2</v>
      </c>
      <c r="W21" s="133">
        <v>15</v>
      </c>
      <c r="X21" s="96">
        <f t="shared" si="3"/>
        <v>6.7510548523206759E-2</v>
      </c>
      <c r="Y21" s="90">
        <v>15</v>
      </c>
      <c r="Z21" s="97">
        <f t="shared" si="4"/>
        <v>6.7510548523206759E-2</v>
      </c>
      <c r="AA21" s="179"/>
    </row>
    <row r="22" spans="1:27" ht="15.75" thickBot="1" x14ac:dyDescent="0.3">
      <c r="A22" s="179"/>
      <c r="B22" s="417"/>
      <c r="C22" s="76" t="s">
        <v>51</v>
      </c>
      <c r="D22" s="174"/>
      <c r="E22" s="205" t="s">
        <v>4</v>
      </c>
      <c r="F22" s="71">
        <v>13.271999999999998</v>
      </c>
      <c r="G22" s="71"/>
      <c r="H22" s="66">
        <f t="shared" si="6"/>
        <v>3.7333333333333329</v>
      </c>
      <c r="I22" s="62">
        <f>I5/H5*H22</f>
        <v>3.7333333333333329</v>
      </c>
      <c r="J22" s="157">
        <v>8</v>
      </c>
      <c r="K22" s="145">
        <v>30</v>
      </c>
      <c r="L22" s="33">
        <f t="shared" si="5"/>
        <v>0.12444444444444443</v>
      </c>
      <c r="M22" s="145">
        <v>55</v>
      </c>
      <c r="N22" s="33">
        <f t="shared" si="0"/>
        <v>6.7878787878787872E-2</v>
      </c>
      <c r="O22" s="145">
        <v>60</v>
      </c>
      <c r="P22" s="34">
        <f t="shared" si="7"/>
        <v>6.2222222222222213E-2</v>
      </c>
      <c r="Q22" s="81">
        <v>60</v>
      </c>
      <c r="R22" s="33">
        <f t="shared" si="8"/>
        <v>6.2222222222222213E-2</v>
      </c>
      <c r="S22" s="145">
        <v>75</v>
      </c>
      <c r="T22" s="34">
        <f t="shared" si="1"/>
        <v>4.9777777777777775E-2</v>
      </c>
      <c r="U22" s="81">
        <v>75</v>
      </c>
      <c r="V22" s="33">
        <f t="shared" si="2"/>
        <v>4.9777777777777775E-2</v>
      </c>
      <c r="W22" s="136">
        <v>90</v>
      </c>
      <c r="X22" s="34">
        <f t="shared" si="3"/>
        <v>4.148148148148148E-2</v>
      </c>
      <c r="Y22" s="81">
        <v>120</v>
      </c>
      <c r="Z22" s="33">
        <f t="shared" si="4"/>
        <v>3.1111111111111107E-2</v>
      </c>
      <c r="AA22" s="179"/>
    </row>
    <row r="23" spans="1:27" ht="15.75" thickBot="1" x14ac:dyDescent="0.3">
      <c r="A23" s="179"/>
      <c r="B23" s="417"/>
      <c r="C23" s="172" t="s">
        <v>53</v>
      </c>
      <c r="D23" s="173"/>
      <c r="E23" s="206" t="s">
        <v>6</v>
      </c>
      <c r="F23" s="95">
        <v>0.45</v>
      </c>
      <c r="G23" s="95"/>
      <c r="H23" s="98">
        <f t="shared" si="6"/>
        <v>0.12658227848101267</v>
      </c>
      <c r="I23" s="98">
        <f>I5/H5*H23</f>
        <v>0.12658227848101267</v>
      </c>
      <c r="J23" s="161">
        <v>0.1</v>
      </c>
      <c r="K23" s="147">
        <v>0.5</v>
      </c>
      <c r="L23" s="152">
        <f t="shared" si="5"/>
        <v>0.25316455696202533</v>
      </c>
      <c r="M23" s="147">
        <v>0.6</v>
      </c>
      <c r="N23" s="152">
        <f t="shared" si="0"/>
        <v>0.21097046413502113</v>
      </c>
      <c r="O23" s="147">
        <v>0.9</v>
      </c>
      <c r="P23" s="96">
        <f t="shared" si="7"/>
        <v>0.14064697609001406</v>
      </c>
      <c r="Q23" s="93">
        <v>0.9</v>
      </c>
      <c r="R23" s="152">
        <f t="shared" si="8"/>
        <v>0.14064697609001406</v>
      </c>
      <c r="S23" s="147">
        <v>1</v>
      </c>
      <c r="T23" s="96">
        <f t="shared" si="1"/>
        <v>0.12658227848101267</v>
      </c>
      <c r="U23" s="93">
        <v>1.2</v>
      </c>
      <c r="V23" s="97">
        <f t="shared" si="2"/>
        <v>0.10548523206751056</v>
      </c>
      <c r="W23" s="138">
        <v>1.1000000000000001</v>
      </c>
      <c r="X23" s="96">
        <f t="shared" si="3"/>
        <v>0.11507479861910241</v>
      </c>
      <c r="Y23" s="93">
        <v>1.2</v>
      </c>
      <c r="Z23" s="97">
        <f t="shared" si="4"/>
        <v>0.10548523206751056</v>
      </c>
      <c r="AA23" s="179"/>
    </row>
    <row r="24" spans="1:27" ht="15.75" thickBot="1" x14ac:dyDescent="0.3">
      <c r="A24" s="179"/>
      <c r="B24" s="417"/>
      <c r="C24" s="76" t="s">
        <v>54</v>
      </c>
      <c r="D24" s="175"/>
      <c r="E24" s="205" t="s">
        <v>6</v>
      </c>
      <c r="F24" s="71">
        <v>0.35549999999999998</v>
      </c>
      <c r="G24" s="71"/>
      <c r="H24" s="58">
        <f t="shared" si="6"/>
        <v>9.9999999999999992E-2</v>
      </c>
      <c r="I24" s="69">
        <f>I5/H5*H24</f>
        <v>9.9999999999999992E-2</v>
      </c>
      <c r="J24" s="162">
        <v>0.1</v>
      </c>
      <c r="K24" s="148">
        <v>0.5</v>
      </c>
      <c r="L24" s="36">
        <f t="shared" si="5"/>
        <v>0.19999999999999998</v>
      </c>
      <c r="M24" s="148">
        <v>0.6</v>
      </c>
      <c r="N24" s="36">
        <f t="shared" si="0"/>
        <v>0.16666666666666666</v>
      </c>
      <c r="O24" s="148">
        <v>0.9</v>
      </c>
      <c r="P24" s="37">
        <f t="shared" si="7"/>
        <v>0.1111111111111111</v>
      </c>
      <c r="Q24" s="83">
        <v>0.9</v>
      </c>
      <c r="R24" s="36">
        <f t="shared" si="8"/>
        <v>0.1111111111111111</v>
      </c>
      <c r="S24" s="148">
        <v>1</v>
      </c>
      <c r="T24" s="37">
        <f t="shared" si="1"/>
        <v>9.9999999999999992E-2</v>
      </c>
      <c r="U24" s="83">
        <v>1.3</v>
      </c>
      <c r="V24" s="38">
        <f t="shared" si="2"/>
        <v>7.6923076923076913E-2</v>
      </c>
      <c r="W24" s="139">
        <v>1.1000000000000001</v>
      </c>
      <c r="X24" s="37">
        <f t="shared" si="3"/>
        <v>9.0909090909090898E-2</v>
      </c>
      <c r="Y24" s="83">
        <v>1.3</v>
      </c>
      <c r="Z24" s="38">
        <f t="shared" si="4"/>
        <v>7.6923076923076913E-2</v>
      </c>
      <c r="AA24" s="179"/>
    </row>
    <row r="25" spans="1:27" ht="15.75" thickBot="1" x14ac:dyDescent="0.3">
      <c r="A25" s="179"/>
      <c r="B25" s="417"/>
      <c r="C25" s="172" t="s">
        <v>55</v>
      </c>
      <c r="D25" s="173"/>
      <c r="E25" s="206" t="s">
        <v>6</v>
      </c>
      <c r="F25" s="95">
        <v>0.35549999999999998</v>
      </c>
      <c r="G25" s="95"/>
      <c r="H25" s="98">
        <f t="shared" si="6"/>
        <v>9.9999999999999992E-2</v>
      </c>
      <c r="I25" s="98">
        <f>I5/H5*H25</f>
        <v>9.9999999999999992E-2</v>
      </c>
      <c r="J25" s="161">
        <v>0.1</v>
      </c>
      <c r="K25" s="147">
        <v>0.5</v>
      </c>
      <c r="L25" s="152">
        <f t="shared" si="5"/>
        <v>0.19999999999999998</v>
      </c>
      <c r="M25" s="147">
        <v>0.6</v>
      </c>
      <c r="N25" s="152">
        <f t="shared" si="0"/>
        <v>0.16666666666666666</v>
      </c>
      <c r="O25" s="147">
        <v>1</v>
      </c>
      <c r="P25" s="96">
        <f t="shared" si="7"/>
        <v>9.9999999999999992E-2</v>
      </c>
      <c r="Q25" s="93">
        <v>1</v>
      </c>
      <c r="R25" s="152">
        <f t="shared" si="8"/>
        <v>9.9999999999999992E-2</v>
      </c>
      <c r="S25" s="147">
        <v>1.2</v>
      </c>
      <c r="T25" s="96">
        <f t="shared" si="1"/>
        <v>8.3333333333333329E-2</v>
      </c>
      <c r="U25" s="93">
        <v>1.3</v>
      </c>
      <c r="V25" s="97">
        <f t="shared" si="2"/>
        <v>7.6923076923076913E-2</v>
      </c>
      <c r="W25" s="138">
        <v>1.3</v>
      </c>
      <c r="X25" s="96">
        <f t="shared" si="3"/>
        <v>7.6923076923076913E-2</v>
      </c>
      <c r="Y25" s="93">
        <v>1.3</v>
      </c>
      <c r="Z25" s="97">
        <f t="shared" si="4"/>
        <v>7.6923076923076913E-2</v>
      </c>
      <c r="AA25" s="179"/>
    </row>
    <row r="26" spans="1:27" ht="15.75" thickBot="1" x14ac:dyDescent="0.3">
      <c r="A26" s="179"/>
      <c r="B26" s="417"/>
      <c r="C26" s="76" t="s">
        <v>56</v>
      </c>
      <c r="D26" s="174"/>
      <c r="E26" s="205" t="s">
        <v>4</v>
      </c>
      <c r="F26" s="71">
        <v>0.40290000000000004</v>
      </c>
      <c r="G26" s="71"/>
      <c r="H26" s="58">
        <f t="shared" si="6"/>
        <v>0.11333333333333334</v>
      </c>
      <c r="I26" s="69">
        <f>I5/H5*H26</f>
        <v>0.11333333333333334</v>
      </c>
      <c r="J26" s="162">
        <v>0.2</v>
      </c>
      <c r="K26" s="148">
        <v>0.9</v>
      </c>
      <c r="L26" s="36">
        <f t="shared" si="5"/>
        <v>0.12592592592592594</v>
      </c>
      <c r="M26" s="148">
        <v>1.2</v>
      </c>
      <c r="N26" s="36">
        <f t="shared" si="0"/>
        <v>9.4444444444444456E-2</v>
      </c>
      <c r="O26" s="148">
        <v>1.8</v>
      </c>
      <c r="P26" s="37">
        <f t="shared" si="7"/>
        <v>6.2962962962962971E-2</v>
      </c>
      <c r="Q26" s="83">
        <v>1.8</v>
      </c>
      <c r="R26" s="36">
        <f t="shared" si="8"/>
        <v>6.2962962962962971E-2</v>
      </c>
      <c r="S26" s="148">
        <v>2.4</v>
      </c>
      <c r="T26" s="37">
        <f t="shared" si="1"/>
        <v>4.7222222222222228E-2</v>
      </c>
      <c r="U26" s="83">
        <v>2.4</v>
      </c>
      <c r="V26" s="38">
        <f t="shared" si="2"/>
        <v>4.7222222222222228E-2</v>
      </c>
      <c r="W26" s="139">
        <v>2.4</v>
      </c>
      <c r="X26" s="37">
        <f t="shared" si="3"/>
        <v>4.7222222222222228E-2</v>
      </c>
      <c r="Y26" s="83">
        <v>2.4</v>
      </c>
      <c r="Z26" s="38">
        <f t="shared" si="4"/>
        <v>4.7222222222222228E-2</v>
      </c>
      <c r="AA26" s="179"/>
    </row>
    <row r="27" spans="1:27" ht="15.75" thickBot="1" x14ac:dyDescent="0.3">
      <c r="A27" s="179"/>
      <c r="B27" s="417"/>
      <c r="C27" s="172" t="s">
        <v>57</v>
      </c>
      <c r="D27" s="176"/>
      <c r="E27" s="207" t="s">
        <v>6</v>
      </c>
      <c r="F27" s="95">
        <v>3.5550000000000002</v>
      </c>
      <c r="G27" s="95"/>
      <c r="H27" s="88">
        <f t="shared" si="6"/>
        <v>1</v>
      </c>
      <c r="I27" s="88">
        <f>I5/H5*H27</f>
        <v>1</v>
      </c>
      <c r="J27" s="156">
        <v>1</v>
      </c>
      <c r="K27" s="147">
        <v>6</v>
      </c>
      <c r="L27" s="152">
        <f t="shared" si="5"/>
        <v>0.16666666666666666</v>
      </c>
      <c r="M27" s="147">
        <v>8</v>
      </c>
      <c r="N27" s="152">
        <f t="shared" si="0"/>
        <v>0.125</v>
      </c>
      <c r="O27" s="147">
        <v>12</v>
      </c>
      <c r="P27" s="96">
        <f t="shared" si="7"/>
        <v>8.3333333333333329E-2</v>
      </c>
      <c r="Q27" s="93">
        <v>12</v>
      </c>
      <c r="R27" s="152">
        <f t="shared" si="8"/>
        <v>8.3333333333333329E-2</v>
      </c>
      <c r="S27" s="147">
        <v>14</v>
      </c>
      <c r="T27" s="96">
        <f t="shared" si="1"/>
        <v>7.1428571428571425E-2</v>
      </c>
      <c r="U27" s="93">
        <v>16</v>
      </c>
      <c r="V27" s="97">
        <f t="shared" si="2"/>
        <v>6.25E-2</v>
      </c>
      <c r="W27" s="138">
        <v>14</v>
      </c>
      <c r="X27" s="96">
        <f t="shared" si="3"/>
        <v>7.1428571428571425E-2</v>
      </c>
      <c r="Y27" s="93">
        <v>16</v>
      </c>
      <c r="Z27" s="97">
        <f t="shared" si="4"/>
        <v>6.25E-2</v>
      </c>
      <c r="AA27" s="179"/>
    </row>
    <row r="28" spans="1:27" ht="15.75" thickBot="1" x14ac:dyDescent="0.3">
      <c r="A28" s="179"/>
      <c r="B28" s="417"/>
      <c r="C28" s="76" t="s">
        <v>58</v>
      </c>
      <c r="D28" s="175"/>
      <c r="E28" s="203" t="s">
        <v>4</v>
      </c>
      <c r="F28" s="71">
        <v>68.018999999999991</v>
      </c>
      <c r="G28" s="71"/>
      <c r="H28" s="66">
        <f t="shared" si="6"/>
        <v>19.133333333333329</v>
      </c>
      <c r="I28" s="62">
        <f>I5/H5*H28</f>
        <v>19.133333333333329</v>
      </c>
      <c r="J28" s="157">
        <v>29.2</v>
      </c>
      <c r="K28" s="148">
        <v>150</v>
      </c>
      <c r="L28" s="36">
        <f t="shared" si="5"/>
        <v>0.12755555555555553</v>
      </c>
      <c r="M28" s="148">
        <v>200</v>
      </c>
      <c r="N28" s="36">
        <f t="shared" si="0"/>
        <v>9.566666666666665E-2</v>
      </c>
      <c r="O28" s="148">
        <v>300</v>
      </c>
      <c r="P28" s="37">
        <f t="shared" si="7"/>
        <v>6.3777777777777767E-2</v>
      </c>
      <c r="Q28" s="83">
        <v>300</v>
      </c>
      <c r="R28" s="36">
        <f t="shared" si="8"/>
        <v>6.3777777777777767E-2</v>
      </c>
      <c r="S28" s="148">
        <v>400</v>
      </c>
      <c r="T28" s="37">
        <f t="shared" si="1"/>
        <v>4.7833333333333325E-2</v>
      </c>
      <c r="U28" s="83">
        <v>400</v>
      </c>
      <c r="V28" s="38">
        <f t="shared" si="2"/>
        <v>4.7833333333333325E-2</v>
      </c>
      <c r="W28" s="139">
        <v>400</v>
      </c>
      <c r="X28" s="37">
        <f t="shared" si="3"/>
        <v>4.7833333333333325E-2</v>
      </c>
      <c r="Y28" s="83">
        <v>400</v>
      </c>
      <c r="Z28" s="38">
        <f t="shared" si="4"/>
        <v>4.7833333333333325E-2</v>
      </c>
      <c r="AA28" s="179"/>
    </row>
    <row r="29" spans="1:27" ht="15.75" thickBot="1" x14ac:dyDescent="0.3">
      <c r="A29" s="179"/>
      <c r="B29" s="417"/>
      <c r="C29" s="172" t="s">
        <v>59</v>
      </c>
      <c r="D29" s="176"/>
      <c r="E29" s="206" t="s">
        <v>6</v>
      </c>
      <c r="F29" s="95">
        <v>1.4694</v>
      </c>
      <c r="G29" s="95"/>
      <c r="H29" s="98">
        <f t="shared" si="6"/>
        <v>0.41333333333333333</v>
      </c>
      <c r="I29" s="98">
        <f>I5/H5*H29</f>
        <v>0.41333333333333333</v>
      </c>
      <c r="J29" s="161">
        <v>0.4</v>
      </c>
      <c r="K29" s="149">
        <v>2</v>
      </c>
      <c r="L29" s="91">
        <f t="shared" si="5"/>
        <v>0.20666666666666667</v>
      </c>
      <c r="M29" s="149">
        <v>3</v>
      </c>
      <c r="N29" s="91">
        <f t="shared" si="0"/>
        <v>0.13777777777777778</v>
      </c>
      <c r="O29" s="149">
        <v>4</v>
      </c>
      <c r="P29" s="89">
        <f t="shared" si="7"/>
        <v>0.10333333333333333</v>
      </c>
      <c r="Q29" s="100">
        <v>4</v>
      </c>
      <c r="R29" s="91">
        <f t="shared" si="8"/>
        <v>0.10333333333333333</v>
      </c>
      <c r="S29" s="149">
        <v>5</v>
      </c>
      <c r="T29" s="89">
        <f t="shared" si="1"/>
        <v>8.2666666666666666E-2</v>
      </c>
      <c r="U29" s="100">
        <v>5</v>
      </c>
      <c r="V29" s="91">
        <f t="shared" si="2"/>
        <v>8.2666666666666666E-2</v>
      </c>
      <c r="W29" s="140">
        <v>5</v>
      </c>
      <c r="X29" s="89">
        <f t="shared" si="3"/>
        <v>8.2666666666666666E-2</v>
      </c>
      <c r="Y29" s="100">
        <v>5</v>
      </c>
      <c r="Z29" s="91">
        <f t="shared" si="4"/>
        <v>8.2666666666666666E-2</v>
      </c>
      <c r="AA29" s="179"/>
    </row>
    <row r="30" spans="1:27" ht="15.75" thickBot="1" x14ac:dyDescent="0.3">
      <c r="A30" s="179"/>
      <c r="B30" s="417"/>
      <c r="C30" s="76" t="s">
        <v>60</v>
      </c>
      <c r="D30" s="174"/>
      <c r="E30" s="203" t="s">
        <v>4</v>
      </c>
      <c r="F30" s="71">
        <v>9.7169999999999987</v>
      </c>
      <c r="G30" s="71"/>
      <c r="H30" s="68">
        <f t="shared" si="6"/>
        <v>2.7333333333333329</v>
      </c>
      <c r="I30" s="62">
        <f>I5/H5*H30</f>
        <v>2.7333333333333329</v>
      </c>
      <c r="J30" s="157">
        <v>1.7</v>
      </c>
      <c r="K30" s="145">
        <v>8</v>
      </c>
      <c r="L30" s="33">
        <f t="shared" si="5"/>
        <v>0.34166666666666662</v>
      </c>
      <c r="M30" s="145">
        <v>12</v>
      </c>
      <c r="N30" s="33">
        <f t="shared" si="0"/>
        <v>0.22777777777777775</v>
      </c>
      <c r="O30" s="145">
        <v>20</v>
      </c>
      <c r="P30" s="34">
        <f t="shared" si="7"/>
        <v>0.13666666666666666</v>
      </c>
      <c r="Q30" s="81">
        <v>20</v>
      </c>
      <c r="R30" s="33">
        <f t="shared" si="8"/>
        <v>0.13666666666666666</v>
      </c>
      <c r="S30" s="145">
        <v>25</v>
      </c>
      <c r="T30" s="34">
        <f t="shared" si="1"/>
        <v>0.10933333333333332</v>
      </c>
      <c r="U30" s="81">
        <v>25</v>
      </c>
      <c r="V30" s="33">
        <f t="shared" si="2"/>
        <v>0.10933333333333332</v>
      </c>
      <c r="W30" s="136">
        <v>30</v>
      </c>
      <c r="X30" s="34">
        <f t="shared" si="3"/>
        <v>9.1111111111111101E-2</v>
      </c>
      <c r="Y30" s="81">
        <v>30</v>
      </c>
      <c r="Z30" s="33">
        <f t="shared" si="4"/>
        <v>9.1111111111111101E-2</v>
      </c>
      <c r="AA30" s="179"/>
    </row>
    <row r="31" spans="1:27" ht="15.75" thickBot="1" x14ac:dyDescent="0.3">
      <c r="A31" s="179"/>
      <c r="B31" s="417"/>
      <c r="C31" s="172" t="s">
        <v>61</v>
      </c>
      <c r="D31" s="177"/>
      <c r="E31" s="206" t="s">
        <v>6</v>
      </c>
      <c r="F31" s="95">
        <v>22.041000000000004</v>
      </c>
      <c r="G31" s="95"/>
      <c r="H31" s="88">
        <f t="shared" si="6"/>
        <v>6.2000000000000011</v>
      </c>
      <c r="I31" s="88">
        <f>I5/H5*H31</f>
        <v>6.2000000000000011</v>
      </c>
      <c r="J31" s="156">
        <v>10.9</v>
      </c>
      <c r="K31" s="142">
        <v>15</v>
      </c>
      <c r="L31" s="97">
        <f t="shared" si="5"/>
        <v>0.41333333333333339</v>
      </c>
      <c r="M31" s="142">
        <v>25</v>
      </c>
      <c r="N31" s="97">
        <f t="shared" si="0"/>
        <v>0.24800000000000005</v>
      </c>
      <c r="O31" s="142">
        <v>45</v>
      </c>
      <c r="P31" s="96">
        <f t="shared" si="7"/>
        <v>0.1377777777777778</v>
      </c>
      <c r="Q31" s="90">
        <v>45</v>
      </c>
      <c r="R31" s="97">
        <f t="shared" si="8"/>
        <v>0.1377777777777778</v>
      </c>
      <c r="S31" s="142">
        <v>65</v>
      </c>
      <c r="T31" s="96">
        <f t="shared" si="1"/>
        <v>9.5384615384615401E-2</v>
      </c>
      <c r="U31" s="90">
        <v>75</v>
      </c>
      <c r="V31" s="97">
        <f t="shared" si="2"/>
        <v>8.266666666666668E-2</v>
      </c>
      <c r="W31" s="133">
        <v>75</v>
      </c>
      <c r="X31" s="96">
        <f t="shared" si="3"/>
        <v>8.266666666666668E-2</v>
      </c>
      <c r="Y31" s="90">
        <v>90</v>
      </c>
      <c r="Z31" s="97">
        <f t="shared" si="4"/>
        <v>6.8888888888888902E-2</v>
      </c>
      <c r="AA31" s="179"/>
    </row>
    <row r="32" spans="1:27" ht="15.75" thickBot="1" x14ac:dyDescent="0.3">
      <c r="A32" s="179"/>
      <c r="B32" s="417"/>
      <c r="C32" s="76" t="s">
        <v>62</v>
      </c>
      <c r="D32" s="178"/>
      <c r="E32" s="208" t="s">
        <v>6</v>
      </c>
      <c r="F32" s="73">
        <v>122.05500000000001</v>
      </c>
      <c r="G32" s="73"/>
      <c r="H32" s="68">
        <f t="shared" si="6"/>
        <v>34.333333333333336</v>
      </c>
      <c r="I32" s="62">
        <f>I5/H5*H32</f>
        <v>34.333333333333336</v>
      </c>
      <c r="J32" s="157">
        <v>36.4</v>
      </c>
      <c r="K32" s="145">
        <v>200</v>
      </c>
      <c r="L32" s="33">
        <f t="shared" si="5"/>
        <v>0.17166666666666669</v>
      </c>
      <c r="M32" s="145">
        <v>250</v>
      </c>
      <c r="N32" s="33">
        <f t="shared" si="0"/>
        <v>0.13733333333333334</v>
      </c>
      <c r="O32" s="145">
        <v>375</v>
      </c>
      <c r="P32" s="34">
        <f t="shared" si="7"/>
        <v>9.1555555555555557E-2</v>
      </c>
      <c r="Q32" s="81">
        <v>375</v>
      </c>
      <c r="R32" s="33">
        <f t="shared" si="8"/>
        <v>9.1555555555555557E-2</v>
      </c>
      <c r="S32" s="145">
        <v>400</v>
      </c>
      <c r="T32" s="34">
        <f t="shared" si="1"/>
        <v>8.5833333333333345E-2</v>
      </c>
      <c r="U32" s="81">
        <v>550</v>
      </c>
      <c r="V32" s="33">
        <f t="shared" si="2"/>
        <v>6.2424242424242431E-2</v>
      </c>
      <c r="W32" s="136">
        <v>425</v>
      </c>
      <c r="X32" s="34">
        <f t="shared" si="3"/>
        <v>8.0784313725490206E-2</v>
      </c>
      <c r="Y32" s="81">
        <v>550</v>
      </c>
      <c r="Z32" s="33">
        <f t="shared" si="4"/>
        <v>6.2424242424242431E-2</v>
      </c>
      <c r="AA32" s="179"/>
    </row>
    <row r="33" spans="1:27" ht="15.75" thickBot="1" x14ac:dyDescent="0.3">
      <c r="A33" s="179"/>
      <c r="B33" s="417"/>
      <c r="C33" s="172" t="s">
        <v>63</v>
      </c>
      <c r="D33" s="177"/>
      <c r="E33" s="206" t="s">
        <v>6</v>
      </c>
      <c r="F33" s="95">
        <v>9.7169999999999987</v>
      </c>
      <c r="G33" s="95"/>
      <c r="H33" s="88">
        <f t="shared" si="6"/>
        <v>2.7333333333333329</v>
      </c>
      <c r="I33" s="88">
        <f>I5/H5*H33</f>
        <v>2.7333333333333329</v>
      </c>
      <c r="J33" s="156">
        <v>8.5</v>
      </c>
      <c r="K33" s="149" t="s">
        <v>20</v>
      </c>
      <c r="L33" s="91"/>
      <c r="M33" s="149" t="s">
        <v>20</v>
      </c>
      <c r="N33" s="91"/>
      <c r="O33" s="149" t="s">
        <v>20</v>
      </c>
      <c r="P33" s="89"/>
      <c r="Q33" s="100" t="s">
        <v>20</v>
      </c>
      <c r="R33" s="91"/>
      <c r="S33" s="149" t="s">
        <v>20</v>
      </c>
      <c r="T33" s="89"/>
      <c r="U33" s="100" t="s">
        <v>20</v>
      </c>
      <c r="V33" s="91"/>
      <c r="W33" s="140" t="s">
        <v>20</v>
      </c>
      <c r="X33" s="89"/>
      <c r="Y33" s="100" t="s">
        <v>20</v>
      </c>
      <c r="Z33" s="91"/>
      <c r="AA33" s="179"/>
    </row>
    <row r="34" spans="1:27" ht="15.75" thickBot="1" x14ac:dyDescent="0.3">
      <c r="A34" s="179"/>
      <c r="B34" s="417" t="s">
        <v>34</v>
      </c>
      <c r="C34" s="41" t="s">
        <v>35</v>
      </c>
      <c r="D34" s="54"/>
      <c r="E34" s="203" t="s">
        <v>6</v>
      </c>
      <c r="F34" s="71">
        <v>209.50800000000001</v>
      </c>
      <c r="G34" s="71"/>
      <c r="H34" s="66">
        <f t="shared" ref="H34:H47" si="9">F34/3.555</f>
        <v>58.93333333333333</v>
      </c>
      <c r="I34" s="62">
        <f>I5/H5*H34</f>
        <v>58.93333333333333</v>
      </c>
      <c r="J34" s="157">
        <v>116.6</v>
      </c>
      <c r="K34" s="143">
        <v>700</v>
      </c>
      <c r="L34" s="38">
        <f t="shared" si="5"/>
        <v>8.4190476190476191E-2</v>
      </c>
      <c r="M34" s="143">
        <v>1000</v>
      </c>
      <c r="N34" s="38">
        <f t="shared" si="0"/>
        <v>5.8933333333333331E-2</v>
      </c>
      <c r="O34" s="143">
        <v>1300</v>
      </c>
      <c r="P34" s="37">
        <f>I34/O34</f>
        <v>4.533333333333333E-2</v>
      </c>
      <c r="Q34" s="79">
        <v>1300</v>
      </c>
      <c r="R34" s="38">
        <f>I34/Q34</f>
        <v>4.533333333333333E-2</v>
      </c>
      <c r="S34" s="143">
        <v>1300</v>
      </c>
      <c r="T34" s="37">
        <f t="shared" si="1"/>
        <v>4.533333333333333E-2</v>
      </c>
      <c r="U34" s="79">
        <v>1300</v>
      </c>
      <c r="V34" s="38">
        <f t="shared" si="2"/>
        <v>4.533333333333333E-2</v>
      </c>
      <c r="W34" s="134">
        <v>1000</v>
      </c>
      <c r="X34" s="37">
        <f t="shared" si="3"/>
        <v>5.8933333333333331E-2</v>
      </c>
      <c r="Y34" s="79">
        <v>1000</v>
      </c>
      <c r="Z34" s="38">
        <f t="shared" si="4"/>
        <v>5.8933333333333331E-2</v>
      </c>
      <c r="AA34" s="179"/>
    </row>
    <row r="35" spans="1:27" ht="15.75" thickBot="1" x14ac:dyDescent="0.3">
      <c r="A35" s="179"/>
      <c r="B35" s="418"/>
      <c r="C35" s="101" t="s">
        <v>36</v>
      </c>
      <c r="D35" s="85"/>
      <c r="E35" s="202" t="s">
        <v>6</v>
      </c>
      <c r="F35" s="95">
        <v>209.50800000000001</v>
      </c>
      <c r="G35" s="95"/>
      <c r="H35" s="88">
        <f t="shared" si="9"/>
        <v>58.93333333333333</v>
      </c>
      <c r="I35" s="88">
        <f>I5/H5*H35</f>
        <v>58.93333333333333</v>
      </c>
      <c r="J35" s="156">
        <v>80.2</v>
      </c>
      <c r="K35" s="142">
        <v>460</v>
      </c>
      <c r="L35" s="97">
        <f t="shared" si="5"/>
        <v>0.12811594202898549</v>
      </c>
      <c r="M35" s="142">
        <v>500</v>
      </c>
      <c r="N35" s="97">
        <f t="shared" si="0"/>
        <v>0.11786666666666666</v>
      </c>
      <c r="O35" s="142">
        <v>1250</v>
      </c>
      <c r="P35" s="96">
        <f t="shared" ref="P35:P47" si="10">I35/O35</f>
        <v>4.7146666666666663E-2</v>
      </c>
      <c r="Q35" s="90">
        <v>1250</v>
      </c>
      <c r="R35" s="97">
        <f t="shared" ref="R35:R47" si="11">I35/Q35</f>
        <v>4.7146666666666663E-2</v>
      </c>
      <c r="S35" s="142">
        <v>1250</v>
      </c>
      <c r="T35" s="96">
        <f t="shared" si="1"/>
        <v>4.7146666666666663E-2</v>
      </c>
      <c r="U35" s="90">
        <v>1250</v>
      </c>
      <c r="V35" s="97">
        <f t="shared" si="2"/>
        <v>4.7146666666666663E-2</v>
      </c>
      <c r="W35" s="133">
        <v>700</v>
      </c>
      <c r="X35" s="96">
        <f t="shared" si="3"/>
        <v>8.4190476190476191E-2</v>
      </c>
      <c r="Y35" s="90">
        <v>700</v>
      </c>
      <c r="Z35" s="97">
        <f t="shared" si="4"/>
        <v>8.4190476190476191E-2</v>
      </c>
      <c r="AA35" s="179"/>
    </row>
    <row r="36" spans="1:27" ht="15.75" thickBot="1" x14ac:dyDescent="0.3">
      <c r="A36" s="179"/>
      <c r="B36" s="418"/>
      <c r="C36" s="40" t="s">
        <v>37</v>
      </c>
      <c r="D36" s="43"/>
      <c r="E36" s="203" t="s">
        <v>6</v>
      </c>
      <c r="F36" s="71">
        <v>53.798999999999992</v>
      </c>
      <c r="G36" s="71"/>
      <c r="H36" s="68">
        <f t="shared" si="9"/>
        <v>15.133333333333331</v>
      </c>
      <c r="I36" s="62">
        <f>I5/H5*H36</f>
        <v>15.133333333333331</v>
      </c>
      <c r="J36" s="157">
        <v>14.6</v>
      </c>
      <c r="K36" s="143">
        <v>80</v>
      </c>
      <c r="L36" s="38">
        <f t="shared" si="5"/>
        <v>0.18916666666666665</v>
      </c>
      <c r="M36" s="143">
        <v>130</v>
      </c>
      <c r="N36" s="38">
        <f t="shared" si="0"/>
        <v>0.11641025641025639</v>
      </c>
      <c r="O36" s="143">
        <v>240</v>
      </c>
      <c r="P36" s="37">
        <f t="shared" si="10"/>
        <v>6.3055555555555545E-2</v>
      </c>
      <c r="Q36" s="79">
        <v>240</v>
      </c>
      <c r="R36" s="38">
        <f t="shared" si="11"/>
        <v>6.3055555555555545E-2</v>
      </c>
      <c r="S36" s="143">
        <v>360</v>
      </c>
      <c r="T36" s="37">
        <f t="shared" si="1"/>
        <v>4.2037037037037032E-2</v>
      </c>
      <c r="U36" s="79">
        <v>410</v>
      </c>
      <c r="V36" s="38">
        <f t="shared" si="2"/>
        <v>3.691056910569105E-2</v>
      </c>
      <c r="W36" s="134">
        <v>310</v>
      </c>
      <c r="X36" s="37">
        <f t="shared" si="3"/>
        <v>4.8817204301075265E-2</v>
      </c>
      <c r="Y36" s="79">
        <v>400</v>
      </c>
      <c r="Z36" s="38">
        <f t="shared" si="4"/>
        <v>3.783333333333333E-2</v>
      </c>
      <c r="AA36" s="179"/>
    </row>
    <row r="37" spans="1:27" ht="15.75" customHeight="1" thickBot="1" x14ac:dyDescent="0.3">
      <c r="A37" s="179"/>
      <c r="B37" s="418"/>
      <c r="C37" s="102" t="s">
        <v>38</v>
      </c>
      <c r="D37" s="103"/>
      <c r="E37" s="202" t="s">
        <v>6</v>
      </c>
      <c r="F37" s="95">
        <v>3.5550000000000002</v>
      </c>
      <c r="G37" s="95"/>
      <c r="H37" s="88">
        <f t="shared" si="9"/>
        <v>1</v>
      </c>
      <c r="I37" s="88">
        <f>I5/H5*H37</f>
        <v>1</v>
      </c>
      <c r="J37" s="156">
        <v>1.5</v>
      </c>
      <c r="K37" s="142">
        <v>7</v>
      </c>
      <c r="L37" s="97">
        <f t="shared" si="5"/>
        <v>0.14285714285714285</v>
      </c>
      <c r="M37" s="142">
        <v>10</v>
      </c>
      <c r="N37" s="97">
        <f t="shared" si="0"/>
        <v>0.1</v>
      </c>
      <c r="O37" s="142">
        <v>8</v>
      </c>
      <c r="P37" s="96">
        <f t="shared" si="10"/>
        <v>0.125</v>
      </c>
      <c r="Q37" s="90">
        <v>8</v>
      </c>
      <c r="R37" s="97">
        <f t="shared" si="11"/>
        <v>0.125</v>
      </c>
      <c r="S37" s="142">
        <v>15</v>
      </c>
      <c r="T37" s="96">
        <f t="shared" si="1"/>
        <v>6.6666666666666666E-2</v>
      </c>
      <c r="U37" s="90">
        <v>11</v>
      </c>
      <c r="V37" s="97">
        <f t="shared" si="2"/>
        <v>9.0909090909090912E-2</v>
      </c>
      <c r="W37" s="133">
        <v>18</v>
      </c>
      <c r="X37" s="96">
        <f t="shared" si="3"/>
        <v>5.5555555555555552E-2</v>
      </c>
      <c r="Y37" s="90">
        <v>8</v>
      </c>
      <c r="Z37" s="97">
        <f t="shared" si="4"/>
        <v>0.125</v>
      </c>
      <c r="AA37" s="179"/>
    </row>
    <row r="38" spans="1:27" ht="15.75" thickBot="1" x14ac:dyDescent="0.3">
      <c r="A38" s="179"/>
      <c r="B38" s="418"/>
      <c r="C38" s="41" t="s">
        <v>39</v>
      </c>
      <c r="D38" s="54"/>
      <c r="E38" s="204" t="s">
        <v>6</v>
      </c>
      <c r="F38" s="73">
        <v>2.8439999999999999</v>
      </c>
      <c r="G38" s="73"/>
      <c r="H38" s="58">
        <f t="shared" si="9"/>
        <v>0.79999999999999993</v>
      </c>
      <c r="I38" s="69">
        <f>I5/H5*H38</f>
        <v>0.79999999999999993</v>
      </c>
      <c r="J38" s="162">
        <v>0.7</v>
      </c>
      <c r="K38" s="143">
        <v>3</v>
      </c>
      <c r="L38" s="38">
        <f t="shared" si="5"/>
        <v>0.26666666666666666</v>
      </c>
      <c r="M38" s="143">
        <v>5</v>
      </c>
      <c r="N38" s="38">
        <f t="shared" si="0"/>
        <v>0.15999999999999998</v>
      </c>
      <c r="O38" s="143">
        <v>8</v>
      </c>
      <c r="P38" s="37">
        <f t="shared" si="10"/>
        <v>9.9999999999999992E-2</v>
      </c>
      <c r="Q38" s="79">
        <v>8</v>
      </c>
      <c r="R38" s="38">
        <f t="shared" si="11"/>
        <v>9.9999999999999992E-2</v>
      </c>
      <c r="S38" s="143">
        <v>9</v>
      </c>
      <c r="T38" s="37">
        <f t="shared" si="1"/>
        <v>8.8888888888888878E-2</v>
      </c>
      <c r="U38" s="79">
        <v>11</v>
      </c>
      <c r="V38" s="38">
        <f t="shared" si="2"/>
        <v>7.2727272727272724E-2</v>
      </c>
      <c r="W38" s="134">
        <v>8</v>
      </c>
      <c r="X38" s="37">
        <f t="shared" si="3"/>
        <v>9.9999999999999992E-2</v>
      </c>
      <c r="Y38" s="79">
        <v>11</v>
      </c>
      <c r="Z38" s="38">
        <f t="shared" si="4"/>
        <v>7.2727272727272724E-2</v>
      </c>
      <c r="AA38" s="179"/>
    </row>
    <row r="39" spans="1:27" ht="15.75" thickBot="1" x14ac:dyDescent="0.3">
      <c r="A39" s="179"/>
      <c r="B39" s="418"/>
      <c r="C39" s="94" t="s">
        <v>40</v>
      </c>
      <c r="D39" s="99"/>
      <c r="E39" s="202" t="s">
        <v>4</v>
      </c>
      <c r="F39" s="95">
        <v>426.6</v>
      </c>
      <c r="G39" s="95"/>
      <c r="H39" s="104">
        <f t="shared" si="9"/>
        <v>120</v>
      </c>
      <c r="I39" s="104">
        <f>I5/H5*H39</f>
        <v>120</v>
      </c>
      <c r="J39" s="163">
        <v>100</v>
      </c>
      <c r="K39" s="149">
        <v>1200</v>
      </c>
      <c r="L39" s="91">
        <f t="shared" si="5"/>
        <v>0.1</v>
      </c>
      <c r="M39" s="149">
        <v>1500</v>
      </c>
      <c r="N39" s="91">
        <f t="shared" si="0"/>
        <v>0.08</v>
      </c>
      <c r="O39" s="149">
        <v>1600</v>
      </c>
      <c r="P39" s="89">
        <f t="shared" si="10"/>
        <v>7.4999999999999997E-2</v>
      </c>
      <c r="Q39" s="100">
        <v>1900</v>
      </c>
      <c r="R39" s="91">
        <f t="shared" si="11"/>
        <v>6.3157894736842107E-2</v>
      </c>
      <c r="S39" s="149">
        <v>1600</v>
      </c>
      <c r="T39" s="89">
        <f t="shared" si="1"/>
        <v>7.4999999999999997E-2</v>
      </c>
      <c r="U39" s="100">
        <v>2200</v>
      </c>
      <c r="V39" s="91">
        <f t="shared" si="2"/>
        <v>5.4545454545454543E-2</v>
      </c>
      <c r="W39" s="140">
        <v>1800</v>
      </c>
      <c r="X39" s="89">
        <f t="shared" si="3"/>
        <v>6.6666666666666666E-2</v>
      </c>
      <c r="Y39" s="100">
        <v>2300</v>
      </c>
      <c r="Z39" s="91">
        <f t="shared" si="4"/>
        <v>5.2173913043478258E-2</v>
      </c>
      <c r="AA39" s="179"/>
    </row>
    <row r="40" spans="1:27" ht="15.75" thickBot="1" x14ac:dyDescent="0.3">
      <c r="A40" s="179"/>
      <c r="B40" s="418"/>
      <c r="C40" s="76" t="s">
        <v>42</v>
      </c>
      <c r="D40" s="55"/>
      <c r="E40" s="204" t="s">
        <v>4</v>
      </c>
      <c r="F40" s="73">
        <v>284</v>
      </c>
      <c r="G40" s="73"/>
      <c r="H40" s="68">
        <f t="shared" si="9"/>
        <v>79.887482419127991</v>
      </c>
      <c r="I40" s="62">
        <f>I5/H5*H40</f>
        <v>79.887482419127991</v>
      </c>
      <c r="J40" s="157">
        <v>64.099999999999994</v>
      </c>
      <c r="K40" s="143">
        <v>340</v>
      </c>
      <c r="L40" s="38">
        <f t="shared" si="5"/>
        <v>0.23496318358567056</v>
      </c>
      <c r="M40" s="143">
        <v>440</v>
      </c>
      <c r="N40" s="38">
        <f t="shared" si="0"/>
        <v>0.18156246004347271</v>
      </c>
      <c r="O40" s="143">
        <v>700</v>
      </c>
      <c r="P40" s="37">
        <f t="shared" si="10"/>
        <v>0.11412497488446856</v>
      </c>
      <c r="Q40" s="79">
        <v>700</v>
      </c>
      <c r="R40" s="38">
        <f t="shared" si="11"/>
        <v>0.11412497488446856</v>
      </c>
      <c r="S40" s="143">
        <v>890</v>
      </c>
      <c r="T40" s="37">
        <f t="shared" si="1"/>
        <v>8.976121620126741E-2</v>
      </c>
      <c r="U40" s="79">
        <v>890</v>
      </c>
      <c r="V40" s="38">
        <f t="shared" si="2"/>
        <v>8.976121620126741E-2</v>
      </c>
      <c r="W40" s="134">
        <v>900</v>
      </c>
      <c r="X40" s="37">
        <f t="shared" si="3"/>
        <v>8.8763869354586661E-2</v>
      </c>
      <c r="Y40" s="79">
        <v>900</v>
      </c>
      <c r="Z40" s="38">
        <f t="shared" si="4"/>
        <v>8.8763869354586661E-2</v>
      </c>
      <c r="AA40" s="179"/>
    </row>
    <row r="41" spans="1:27" ht="15.75" thickBot="1" x14ac:dyDescent="0.3">
      <c r="A41" s="179"/>
      <c r="B41" s="418"/>
      <c r="C41" s="102" t="s">
        <v>41</v>
      </c>
      <c r="D41" s="103"/>
      <c r="E41" s="202" t="s">
        <v>4</v>
      </c>
      <c r="F41" s="95">
        <v>43.844999999999999</v>
      </c>
      <c r="G41" s="95"/>
      <c r="H41" s="88">
        <f t="shared" si="9"/>
        <v>12.333333333333332</v>
      </c>
      <c r="I41" s="88">
        <f>I5/H5*H41</f>
        <v>12.333333333333332</v>
      </c>
      <c r="J41" s="156">
        <v>13.1</v>
      </c>
      <c r="K41" s="142">
        <v>90</v>
      </c>
      <c r="L41" s="97">
        <f t="shared" si="5"/>
        <v>0.13703703703703701</v>
      </c>
      <c r="M41" s="142">
        <v>90</v>
      </c>
      <c r="N41" s="97">
        <f t="shared" si="0"/>
        <v>0.13703703703703701</v>
      </c>
      <c r="O41" s="142">
        <v>120</v>
      </c>
      <c r="P41" s="96">
        <f t="shared" si="10"/>
        <v>0.10277777777777777</v>
      </c>
      <c r="Q41" s="90">
        <v>120</v>
      </c>
      <c r="R41" s="97">
        <f t="shared" si="11"/>
        <v>0.10277777777777777</v>
      </c>
      <c r="S41" s="142">
        <v>150</v>
      </c>
      <c r="T41" s="96">
        <f t="shared" si="1"/>
        <v>8.222222222222221E-2</v>
      </c>
      <c r="U41" s="90">
        <v>150</v>
      </c>
      <c r="V41" s="97">
        <f t="shared" si="2"/>
        <v>8.222222222222221E-2</v>
      </c>
      <c r="W41" s="133">
        <v>150</v>
      </c>
      <c r="X41" s="96">
        <f t="shared" si="3"/>
        <v>8.222222222222221E-2</v>
      </c>
      <c r="Y41" s="90">
        <v>150</v>
      </c>
      <c r="Z41" s="97">
        <f t="shared" si="4"/>
        <v>8.222222222222221E-2</v>
      </c>
      <c r="AA41" s="179"/>
    </row>
    <row r="42" spans="1:27" ht="15.75" thickBot="1" x14ac:dyDescent="0.3">
      <c r="A42" s="179"/>
      <c r="B42" s="418"/>
      <c r="C42" s="40" t="s">
        <v>43</v>
      </c>
      <c r="D42" s="43"/>
      <c r="E42" s="204" t="s">
        <v>4</v>
      </c>
      <c r="F42" s="73">
        <v>14.693999999999999</v>
      </c>
      <c r="G42" s="73"/>
      <c r="H42" s="68">
        <f t="shared" si="9"/>
        <v>4.1333333333333329</v>
      </c>
      <c r="I42" s="62">
        <f>I5/H5*H42</f>
        <v>4.1333333333333329</v>
      </c>
      <c r="J42" s="157">
        <v>3.6</v>
      </c>
      <c r="K42" s="143">
        <v>17</v>
      </c>
      <c r="L42" s="38">
        <f t="shared" si="5"/>
        <v>0.24313725490196075</v>
      </c>
      <c r="M42" s="143">
        <v>22</v>
      </c>
      <c r="N42" s="38">
        <f t="shared" si="0"/>
        <v>0.18787878787878787</v>
      </c>
      <c r="O42" s="143">
        <v>34</v>
      </c>
      <c r="P42" s="37">
        <f t="shared" si="10"/>
        <v>0.12156862745098038</v>
      </c>
      <c r="Q42" s="79">
        <v>34</v>
      </c>
      <c r="R42" s="38">
        <f t="shared" si="11"/>
        <v>0.12156862745098038</v>
      </c>
      <c r="S42" s="143">
        <v>43</v>
      </c>
      <c r="T42" s="37">
        <f t="shared" si="1"/>
        <v>9.6124031007751923E-2</v>
      </c>
      <c r="U42" s="79">
        <v>43</v>
      </c>
      <c r="V42" s="38">
        <f t="shared" si="2"/>
        <v>9.6124031007751923E-2</v>
      </c>
      <c r="W42" s="134">
        <v>45</v>
      </c>
      <c r="X42" s="37">
        <f t="shared" si="3"/>
        <v>9.1851851851851837E-2</v>
      </c>
      <c r="Y42" s="79">
        <v>45</v>
      </c>
      <c r="Z42" s="38">
        <f t="shared" si="4"/>
        <v>9.1851851851851837E-2</v>
      </c>
      <c r="AA42" s="179"/>
    </row>
    <row r="43" spans="1:27" ht="15.75" thickBot="1" x14ac:dyDescent="0.3">
      <c r="A43" s="179"/>
      <c r="B43" s="418"/>
      <c r="C43" s="101" t="s">
        <v>44</v>
      </c>
      <c r="D43" s="85"/>
      <c r="E43" s="202" t="s">
        <v>4</v>
      </c>
      <c r="F43" s="95">
        <v>7.5840000000000005</v>
      </c>
      <c r="G43" s="95"/>
      <c r="H43" s="88">
        <f t="shared" si="9"/>
        <v>2.1333333333333333</v>
      </c>
      <c r="I43" s="88">
        <f>I5/H5*H43</f>
        <v>2.1333333333333333</v>
      </c>
      <c r="J43" s="156">
        <v>2.2000000000000002</v>
      </c>
      <c r="K43" s="149">
        <v>11</v>
      </c>
      <c r="L43" s="91">
        <f t="shared" si="5"/>
        <v>0.19393939393939394</v>
      </c>
      <c r="M43" s="149">
        <v>15</v>
      </c>
      <c r="N43" s="91">
        <f t="shared" si="0"/>
        <v>0.14222222222222222</v>
      </c>
      <c r="O43" s="149">
        <v>21</v>
      </c>
      <c r="P43" s="89">
        <f t="shared" si="10"/>
        <v>0.10158730158730159</v>
      </c>
      <c r="Q43" s="100">
        <v>25</v>
      </c>
      <c r="R43" s="91">
        <f t="shared" si="11"/>
        <v>8.533333333333333E-2</v>
      </c>
      <c r="S43" s="149">
        <v>24</v>
      </c>
      <c r="T43" s="89">
        <f t="shared" si="1"/>
        <v>8.8888888888888892E-2</v>
      </c>
      <c r="U43" s="100">
        <v>35</v>
      </c>
      <c r="V43" s="91">
        <f t="shared" si="2"/>
        <v>6.0952380952380952E-2</v>
      </c>
      <c r="W43" s="140">
        <v>25</v>
      </c>
      <c r="X43" s="89">
        <f t="shared" si="3"/>
        <v>8.533333333333333E-2</v>
      </c>
      <c r="Y43" s="100">
        <v>35</v>
      </c>
      <c r="Z43" s="91">
        <f t="shared" si="4"/>
        <v>6.0952380952380952E-2</v>
      </c>
      <c r="AA43" s="179"/>
    </row>
    <row r="44" spans="1:27" ht="15.75" thickBot="1" x14ac:dyDescent="0.3">
      <c r="A44" s="179"/>
      <c r="B44" s="418"/>
      <c r="C44" s="41" t="s">
        <v>45</v>
      </c>
      <c r="D44" s="54"/>
      <c r="E44" s="204" t="s">
        <v>4</v>
      </c>
      <c r="F44" s="73">
        <v>16.826999999999998</v>
      </c>
      <c r="G44" s="73"/>
      <c r="H44" s="68">
        <f t="shared" si="9"/>
        <v>4.7333333333333325</v>
      </c>
      <c r="I44" s="62">
        <f>I5/H5*H44</f>
        <v>4.7333333333333325</v>
      </c>
      <c r="J44" s="157">
        <v>4.4000000000000004</v>
      </c>
      <c r="K44" s="143">
        <v>20</v>
      </c>
      <c r="L44" s="38">
        <f t="shared" si="5"/>
        <v>0.23666666666666664</v>
      </c>
      <c r="M44" s="143">
        <v>30</v>
      </c>
      <c r="N44" s="38">
        <f t="shared" si="0"/>
        <v>0.15777777777777774</v>
      </c>
      <c r="O44" s="143">
        <v>40</v>
      </c>
      <c r="P44" s="37">
        <f t="shared" si="10"/>
        <v>0.11833333333333332</v>
      </c>
      <c r="Q44" s="79">
        <v>40</v>
      </c>
      <c r="R44" s="38">
        <f t="shared" si="11"/>
        <v>0.11833333333333332</v>
      </c>
      <c r="S44" s="143">
        <v>55</v>
      </c>
      <c r="T44" s="37">
        <f t="shared" si="1"/>
        <v>8.6060606060606046E-2</v>
      </c>
      <c r="U44" s="79">
        <v>55</v>
      </c>
      <c r="V44" s="38">
        <f t="shared" si="2"/>
        <v>8.6060606060606046E-2</v>
      </c>
      <c r="W44" s="134">
        <v>55</v>
      </c>
      <c r="X44" s="37">
        <f t="shared" si="3"/>
        <v>8.6060606060606046E-2</v>
      </c>
      <c r="Y44" s="79">
        <v>55</v>
      </c>
      <c r="Z44" s="38">
        <f t="shared" si="4"/>
        <v>8.6060606060606046E-2</v>
      </c>
      <c r="AA44" s="179"/>
    </row>
    <row r="45" spans="1:27" ht="15.75" thickBot="1" x14ac:dyDescent="0.3">
      <c r="A45" s="179"/>
      <c r="B45" s="418"/>
      <c r="C45" s="102" t="s">
        <v>46</v>
      </c>
      <c r="D45" s="103"/>
      <c r="E45" s="202" t="s">
        <v>6</v>
      </c>
      <c r="F45" s="95">
        <v>244.11</v>
      </c>
      <c r="G45" s="95"/>
      <c r="H45" s="88">
        <f t="shared" si="9"/>
        <v>68.666666666666671</v>
      </c>
      <c r="I45" s="88">
        <f>I5/H5*H45</f>
        <v>68.666666666666671</v>
      </c>
      <c r="J45" s="156">
        <v>45</v>
      </c>
      <c r="K45" s="149">
        <v>800</v>
      </c>
      <c r="L45" s="91">
        <f t="shared" si="5"/>
        <v>8.5833333333333345E-2</v>
      </c>
      <c r="M45" s="149">
        <v>1000</v>
      </c>
      <c r="N45" s="91">
        <f t="shared" si="0"/>
        <v>6.8666666666666668E-2</v>
      </c>
      <c r="O45" s="149">
        <v>1200</v>
      </c>
      <c r="P45" s="89">
        <f t="shared" si="10"/>
        <v>5.7222222222222223E-2</v>
      </c>
      <c r="Q45" s="100">
        <v>1200</v>
      </c>
      <c r="R45" s="91">
        <f t="shared" si="11"/>
        <v>5.7222222222222223E-2</v>
      </c>
      <c r="S45" s="149">
        <v>1500</v>
      </c>
      <c r="T45" s="89">
        <f t="shared" si="1"/>
        <v>4.5777777777777778E-2</v>
      </c>
      <c r="U45" s="100">
        <v>1500</v>
      </c>
      <c r="V45" s="91">
        <f t="shared" si="2"/>
        <v>4.5777777777777778E-2</v>
      </c>
      <c r="W45" s="140">
        <v>1500</v>
      </c>
      <c r="X45" s="89">
        <f t="shared" si="3"/>
        <v>4.5777777777777778E-2</v>
      </c>
      <c r="Y45" s="100">
        <v>1500</v>
      </c>
      <c r="Z45" s="91">
        <f t="shared" si="4"/>
        <v>4.5777777777777778E-2</v>
      </c>
      <c r="AA45" s="179"/>
    </row>
    <row r="46" spans="1:27" ht="15.75" thickBot="1" x14ac:dyDescent="0.3">
      <c r="A46" s="179"/>
      <c r="B46" s="418"/>
      <c r="C46" s="40" t="s">
        <v>47</v>
      </c>
      <c r="D46" s="43"/>
      <c r="E46" s="203" t="s">
        <v>6</v>
      </c>
      <c r="F46" s="73">
        <v>391.05</v>
      </c>
      <c r="G46" s="73"/>
      <c r="H46" s="74">
        <f t="shared" si="9"/>
        <v>110</v>
      </c>
      <c r="I46" s="75">
        <f>I5/H5*H46</f>
        <v>110</v>
      </c>
      <c r="J46" s="164">
        <v>129.69999999999999</v>
      </c>
      <c r="K46" s="145">
        <v>2000</v>
      </c>
      <c r="L46" s="33">
        <f t="shared" si="5"/>
        <v>5.5E-2</v>
      </c>
      <c r="M46" s="145">
        <v>2300</v>
      </c>
      <c r="N46" s="33">
        <f t="shared" si="0"/>
        <v>4.7826086956521741E-2</v>
      </c>
      <c r="O46" s="145">
        <v>2500</v>
      </c>
      <c r="P46" s="34">
        <f t="shared" si="10"/>
        <v>4.3999999999999997E-2</v>
      </c>
      <c r="Q46" s="81">
        <v>2500</v>
      </c>
      <c r="R46" s="33">
        <f t="shared" si="11"/>
        <v>4.3999999999999997E-2</v>
      </c>
      <c r="S46" s="145">
        <v>3000</v>
      </c>
      <c r="T46" s="34">
        <f t="shared" si="1"/>
        <v>3.6666666666666667E-2</v>
      </c>
      <c r="U46" s="81">
        <v>3000</v>
      </c>
      <c r="V46" s="33">
        <f t="shared" si="2"/>
        <v>3.6666666666666667E-2</v>
      </c>
      <c r="W46" s="136">
        <v>3400</v>
      </c>
      <c r="X46" s="34">
        <f t="shared" si="3"/>
        <v>3.2352941176470591E-2</v>
      </c>
      <c r="Y46" s="81">
        <v>3400</v>
      </c>
      <c r="Z46" s="33">
        <f t="shared" si="4"/>
        <v>3.2352941176470591E-2</v>
      </c>
      <c r="AA46" s="179"/>
    </row>
    <row r="47" spans="1:27" ht="15.75" thickBot="1" x14ac:dyDescent="0.3">
      <c r="A47" s="179"/>
      <c r="B47" s="418"/>
      <c r="C47" s="105" t="s">
        <v>48</v>
      </c>
      <c r="D47" s="106"/>
      <c r="E47" s="209" t="s">
        <v>6</v>
      </c>
      <c r="F47" s="107">
        <v>367.35</v>
      </c>
      <c r="G47" s="107"/>
      <c r="H47" s="108">
        <f t="shared" si="9"/>
        <v>103.33333333333333</v>
      </c>
      <c r="I47" s="108">
        <f>I5/H5*H47</f>
        <v>103.33333333333333</v>
      </c>
      <c r="J47" s="165">
        <v>105.4</v>
      </c>
      <c r="K47" s="150">
        <v>1500</v>
      </c>
      <c r="L47" s="111">
        <f t="shared" si="5"/>
        <v>6.8888888888888888E-2</v>
      </c>
      <c r="M47" s="150">
        <v>1900</v>
      </c>
      <c r="N47" s="111">
        <f>I47/M47</f>
        <v>5.4385964912280697E-2</v>
      </c>
      <c r="O47" s="150">
        <v>2300</v>
      </c>
      <c r="P47" s="109">
        <f t="shared" si="10"/>
        <v>4.4927536231884058E-2</v>
      </c>
      <c r="Q47" s="110">
        <v>2300</v>
      </c>
      <c r="R47" s="111">
        <f t="shared" si="11"/>
        <v>4.4927536231884058E-2</v>
      </c>
      <c r="S47" s="150">
        <v>2300</v>
      </c>
      <c r="T47" s="109">
        <f t="shared" si="1"/>
        <v>4.4927536231884058E-2</v>
      </c>
      <c r="U47" s="110">
        <v>2300</v>
      </c>
      <c r="V47" s="111">
        <f t="shared" si="2"/>
        <v>4.4927536231884058E-2</v>
      </c>
      <c r="W47" s="141">
        <v>2300</v>
      </c>
      <c r="X47" s="109">
        <f t="shared" si="3"/>
        <v>4.4927536231884058E-2</v>
      </c>
      <c r="Y47" s="110">
        <v>2300</v>
      </c>
      <c r="Z47" s="111">
        <f t="shared" si="4"/>
        <v>4.4927536231884058E-2</v>
      </c>
      <c r="AA47" s="179"/>
    </row>
    <row r="48" spans="1:27" x14ac:dyDescent="0.25">
      <c r="A48" s="179"/>
      <c r="C48" s="29" t="s">
        <v>31</v>
      </c>
      <c r="D48" s="16"/>
      <c r="E48" s="30"/>
      <c r="F48" s="17"/>
      <c r="G48" s="17"/>
      <c r="H48" s="17"/>
      <c r="I48" s="53"/>
      <c r="J48" s="53"/>
      <c r="K48" s="53"/>
      <c r="L48" s="18"/>
      <c r="M48" s="17"/>
      <c r="N48" s="18"/>
      <c r="O48" s="18"/>
      <c r="AA48" s="179"/>
    </row>
    <row r="49" spans="1:27" x14ac:dyDescent="0.25">
      <c r="A49" s="179"/>
      <c r="C49" s="31" t="s">
        <v>101</v>
      </c>
      <c r="D49" s="17"/>
      <c r="E49" s="30"/>
      <c r="F49" s="17"/>
      <c r="G49" s="17"/>
      <c r="H49" s="17"/>
      <c r="I49" s="53"/>
      <c r="J49" s="53"/>
      <c r="K49" s="53"/>
      <c r="L49" s="18"/>
      <c r="M49" s="17"/>
      <c r="N49" s="18"/>
      <c r="O49" s="18"/>
      <c r="AA49" s="179"/>
    </row>
    <row r="50" spans="1:27" ht="14.25" customHeight="1" x14ac:dyDescent="0.25">
      <c r="A50" s="179"/>
      <c r="B50" s="179"/>
      <c r="C50" s="179"/>
      <c r="D50" s="179"/>
      <c r="E50" s="179"/>
      <c r="F50" s="179"/>
      <c r="G50" s="179"/>
      <c r="H50" s="181"/>
      <c r="I50" s="182"/>
      <c r="J50" s="183"/>
      <c r="K50" s="183"/>
      <c r="L50" s="184"/>
      <c r="M50" s="179"/>
      <c r="N50" s="184"/>
      <c r="O50" s="184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</row>
    <row r="51" spans="1:27" x14ac:dyDescent="0.25">
      <c r="M51" s="52"/>
      <c r="N51" s="186"/>
      <c r="O51" s="187"/>
      <c r="P51" s="52"/>
      <c r="Q51" s="52"/>
      <c r="R51" s="52"/>
      <c r="S51" s="52"/>
    </row>
    <row r="52" spans="1:27" x14ac:dyDescent="0.25">
      <c r="M52" s="52"/>
      <c r="N52" s="186"/>
      <c r="O52" s="187"/>
      <c r="P52" s="52"/>
      <c r="Q52" s="52"/>
      <c r="R52" s="52"/>
      <c r="S52" s="52"/>
    </row>
    <row r="53" spans="1:27" x14ac:dyDescent="0.25">
      <c r="M53" s="52"/>
      <c r="N53" s="186"/>
      <c r="O53" s="187"/>
      <c r="P53" s="52"/>
      <c r="Q53" s="52"/>
      <c r="R53" s="52"/>
      <c r="S53" s="52"/>
    </row>
    <row r="54" spans="1:27" x14ac:dyDescent="0.25">
      <c r="M54" s="52"/>
      <c r="N54" s="186"/>
      <c r="O54" s="187"/>
      <c r="P54" s="52"/>
      <c r="Q54" s="52"/>
      <c r="R54" s="52"/>
      <c r="S54" s="52"/>
    </row>
    <row r="55" spans="1:27" x14ac:dyDescent="0.25">
      <c r="M55" s="52"/>
      <c r="N55" s="186"/>
      <c r="O55" s="187"/>
      <c r="P55" s="52"/>
      <c r="Q55" s="52"/>
      <c r="R55" s="52"/>
      <c r="S55" s="52"/>
    </row>
    <row r="56" spans="1:27" x14ac:dyDescent="0.25">
      <c r="M56" s="52"/>
      <c r="N56" s="186"/>
      <c r="O56" s="187"/>
      <c r="P56" s="52"/>
      <c r="Q56" s="52"/>
      <c r="R56" s="52"/>
      <c r="S56" s="52"/>
    </row>
    <row r="57" spans="1:27" x14ac:dyDescent="0.25">
      <c r="M57" s="52"/>
      <c r="N57" s="186"/>
      <c r="O57" s="187"/>
      <c r="P57" s="52"/>
      <c r="Q57" s="52"/>
      <c r="R57" s="52"/>
      <c r="S57" s="52"/>
    </row>
    <row r="58" spans="1:27" x14ac:dyDescent="0.25">
      <c r="M58" s="52"/>
      <c r="N58" s="186"/>
      <c r="O58" s="187"/>
      <c r="P58" s="52"/>
      <c r="Q58" s="52"/>
      <c r="R58" s="52"/>
      <c r="S58" s="52"/>
    </row>
    <row r="59" spans="1:27" x14ac:dyDescent="0.25">
      <c r="M59" s="52"/>
      <c r="N59" s="186"/>
      <c r="O59" s="187"/>
      <c r="P59" s="52"/>
      <c r="Q59" s="52"/>
      <c r="R59" s="52"/>
      <c r="S59" s="52"/>
    </row>
    <row r="60" spans="1:27" x14ac:dyDescent="0.25">
      <c r="M60" s="52"/>
      <c r="N60" s="186"/>
      <c r="O60" s="187"/>
      <c r="P60" s="52"/>
      <c r="Q60" s="52"/>
      <c r="R60" s="52"/>
      <c r="S60" s="52"/>
    </row>
    <row r="61" spans="1:27" x14ac:dyDescent="0.25">
      <c r="M61" s="52"/>
      <c r="N61" s="186"/>
      <c r="O61" s="187"/>
      <c r="P61" s="52"/>
      <c r="Q61" s="52"/>
      <c r="R61" s="52"/>
      <c r="S61" s="52"/>
    </row>
    <row r="62" spans="1:27" x14ac:dyDescent="0.25">
      <c r="M62" s="52"/>
      <c r="N62" s="186"/>
      <c r="O62" s="187"/>
      <c r="P62" s="52"/>
      <c r="Q62" s="52"/>
      <c r="R62" s="52"/>
      <c r="S62" s="52"/>
    </row>
    <row r="63" spans="1:27" x14ac:dyDescent="0.25">
      <c r="M63" s="52"/>
      <c r="N63" s="186"/>
      <c r="O63" s="187"/>
      <c r="P63" s="52"/>
      <c r="Q63" s="52"/>
      <c r="R63" s="52"/>
      <c r="S63" s="52"/>
    </row>
    <row r="64" spans="1:27" x14ac:dyDescent="0.25">
      <c r="M64" s="52"/>
      <c r="N64" s="186"/>
      <c r="O64" s="187"/>
      <c r="P64" s="52"/>
      <c r="Q64" s="52"/>
      <c r="R64" s="52"/>
      <c r="S64" s="52"/>
    </row>
    <row r="65" spans="13:19" x14ac:dyDescent="0.25">
      <c r="M65" s="52"/>
      <c r="N65" s="186"/>
      <c r="O65" s="187"/>
      <c r="P65" s="52"/>
      <c r="Q65" s="52"/>
      <c r="R65" s="52"/>
      <c r="S65" s="52"/>
    </row>
    <row r="66" spans="13:19" x14ac:dyDescent="0.25">
      <c r="M66" s="52"/>
      <c r="N66" s="186"/>
      <c r="O66" s="187"/>
      <c r="P66" s="52"/>
      <c r="Q66" s="52"/>
      <c r="R66" s="52"/>
      <c r="S66" s="52"/>
    </row>
    <row r="67" spans="13:19" x14ac:dyDescent="0.25">
      <c r="M67" s="52"/>
      <c r="N67" s="186"/>
      <c r="O67" s="187"/>
      <c r="P67" s="52"/>
      <c r="Q67" s="52"/>
      <c r="R67" s="52"/>
      <c r="S67" s="52"/>
    </row>
    <row r="68" spans="13:19" x14ac:dyDescent="0.25">
      <c r="M68" s="52"/>
      <c r="N68" s="186"/>
      <c r="O68" s="187"/>
      <c r="P68" s="52"/>
      <c r="Q68" s="52"/>
      <c r="R68" s="52"/>
      <c r="S68" s="52"/>
    </row>
    <row r="69" spans="13:19" x14ac:dyDescent="0.25">
      <c r="M69" s="52"/>
      <c r="N69" s="186"/>
      <c r="O69" s="187"/>
      <c r="P69" s="52"/>
      <c r="Q69" s="52"/>
      <c r="R69" s="52"/>
      <c r="S69" s="52"/>
    </row>
    <row r="70" spans="13:19" x14ac:dyDescent="0.25">
      <c r="M70" s="52"/>
      <c r="N70" s="186"/>
      <c r="O70" s="187"/>
      <c r="P70" s="52"/>
      <c r="Q70" s="52"/>
      <c r="R70" s="52"/>
      <c r="S70" s="52"/>
    </row>
    <row r="71" spans="13:19" x14ac:dyDescent="0.25">
      <c r="M71" s="52"/>
      <c r="N71" s="186"/>
      <c r="O71" s="187"/>
      <c r="P71" s="52"/>
      <c r="Q71" s="52"/>
      <c r="R71" s="52"/>
      <c r="S71" s="52"/>
    </row>
    <row r="72" spans="13:19" x14ac:dyDescent="0.25">
      <c r="M72" s="52"/>
      <c r="N72" s="186"/>
      <c r="O72" s="187"/>
      <c r="P72" s="52"/>
      <c r="Q72" s="52"/>
      <c r="R72" s="52"/>
      <c r="S72" s="52"/>
    </row>
    <row r="73" spans="13:19" x14ac:dyDescent="0.25">
      <c r="M73" s="52"/>
      <c r="N73" s="186"/>
      <c r="O73" s="187"/>
      <c r="P73" s="52"/>
      <c r="Q73" s="52"/>
      <c r="R73" s="52"/>
      <c r="S73" s="52"/>
    </row>
    <row r="74" spans="13:19" x14ac:dyDescent="0.25">
      <c r="M74" s="52"/>
      <c r="N74" s="186"/>
      <c r="O74" s="187"/>
      <c r="P74" s="52"/>
      <c r="Q74" s="52"/>
      <c r="R74" s="52"/>
      <c r="S74" s="52"/>
    </row>
    <row r="75" spans="13:19" x14ac:dyDescent="0.25">
      <c r="M75" s="52"/>
      <c r="N75" s="186"/>
      <c r="O75" s="187"/>
      <c r="P75" s="52"/>
      <c r="Q75" s="52"/>
      <c r="R75" s="52"/>
      <c r="S75" s="52"/>
    </row>
    <row r="76" spans="13:19" x14ac:dyDescent="0.25">
      <c r="M76" s="52"/>
      <c r="N76" s="186"/>
      <c r="O76" s="187"/>
      <c r="P76" s="52"/>
      <c r="Q76" s="52"/>
      <c r="R76" s="52"/>
      <c r="S76" s="52"/>
    </row>
    <row r="77" spans="13:19" x14ac:dyDescent="0.25">
      <c r="M77" s="52"/>
      <c r="N77" s="186"/>
      <c r="O77" s="187"/>
      <c r="P77" s="52"/>
      <c r="Q77" s="52"/>
      <c r="R77" s="52"/>
      <c r="S77" s="52"/>
    </row>
    <row r="78" spans="13:19" x14ac:dyDescent="0.25">
      <c r="M78" s="52"/>
      <c r="N78" s="186"/>
      <c r="O78" s="187"/>
      <c r="P78" s="52"/>
      <c r="Q78" s="52"/>
      <c r="R78" s="52"/>
      <c r="S78" s="52"/>
    </row>
    <row r="79" spans="13:19" x14ac:dyDescent="0.25">
      <c r="M79" s="52"/>
      <c r="N79" s="186"/>
      <c r="O79" s="187"/>
      <c r="P79" s="52"/>
      <c r="Q79" s="52"/>
      <c r="R79" s="52"/>
      <c r="S79" s="52"/>
    </row>
    <row r="80" spans="13:19" x14ac:dyDescent="0.25">
      <c r="M80" s="52"/>
      <c r="N80" s="186"/>
      <c r="O80" s="187"/>
      <c r="P80" s="52"/>
      <c r="Q80" s="52"/>
      <c r="R80" s="52"/>
      <c r="S80" s="52"/>
    </row>
    <row r="81" spans="13:19" x14ac:dyDescent="0.25">
      <c r="M81" s="52"/>
      <c r="N81" s="186"/>
      <c r="O81" s="187"/>
      <c r="P81" s="52"/>
      <c r="Q81" s="52"/>
      <c r="R81" s="52"/>
      <c r="S81" s="52"/>
    </row>
    <row r="82" spans="13:19" x14ac:dyDescent="0.25">
      <c r="M82" s="52"/>
      <c r="N82" s="186"/>
      <c r="O82" s="187"/>
      <c r="P82" s="52"/>
      <c r="Q82" s="52"/>
      <c r="R82" s="52"/>
      <c r="S82" s="52"/>
    </row>
    <row r="83" spans="13:19" x14ac:dyDescent="0.25">
      <c r="M83" s="52"/>
      <c r="N83" s="186"/>
      <c r="O83" s="187"/>
      <c r="P83" s="52"/>
      <c r="Q83" s="52"/>
      <c r="R83" s="52"/>
      <c r="S83" s="52"/>
    </row>
    <row r="84" spans="13:19" x14ac:dyDescent="0.25">
      <c r="M84" s="52"/>
      <c r="N84" s="186"/>
      <c r="O84" s="187"/>
      <c r="P84" s="52"/>
      <c r="Q84" s="52"/>
      <c r="R84" s="52"/>
      <c r="S84" s="52"/>
    </row>
    <row r="85" spans="13:19" x14ac:dyDescent="0.25">
      <c r="M85" s="52"/>
      <c r="N85" s="186"/>
      <c r="O85" s="187"/>
      <c r="P85" s="52"/>
      <c r="Q85" s="52"/>
      <c r="R85" s="52"/>
      <c r="S85" s="52"/>
    </row>
    <row r="86" spans="13:19" x14ac:dyDescent="0.25">
      <c r="M86" s="52"/>
      <c r="N86" s="186"/>
      <c r="O86" s="187"/>
      <c r="P86" s="52"/>
      <c r="Q86" s="52"/>
      <c r="R86" s="52"/>
      <c r="S86" s="52"/>
    </row>
    <row r="87" spans="13:19" x14ac:dyDescent="0.25">
      <c r="M87" s="52"/>
      <c r="N87" s="186"/>
      <c r="O87" s="187"/>
      <c r="P87" s="52"/>
      <c r="Q87" s="52"/>
      <c r="R87" s="52"/>
      <c r="S87" s="52"/>
    </row>
    <row r="88" spans="13:19" x14ac:dyDescent="0.25">
      <c r="M88" s="52"/>
      <c r="N88" s="186"/>
      <c r="O88" s="187"/>
      <c r="P88" s="52"/>
      <c r="Q88" s="52"/>
      <c r="R88" s="52"/>
      <c r="S88" s="52"/>
    </row>
    <row r="89" spans="13:19" x14ac:dyDescent="0.25">
      <c r="M89" s="52"/>
      <c r="N89" s="186"/>
      <c r="O89" s="187"/>
      <c r="P89" s="52"/>
      <c r="Q89" s="52"/>
      <c r="R89" s="52"/>
      <c r="S89" s="52"/>
    </row>
    <row r="90" spans="13:19" x14ac:dyDescent="0.25">
      <c r="M90" s="52"/>
      <c r="N90" s="186"/>
      <c r="O90" s="187"/>
      <c r="P90" s="52"/>
      <c r="Q90" s="52"/>
      <c r="R90" s="52"/>
      <c r="S90" s="52"/>
    </row>
    <row r="91" spans="13:19" x14ac:dyDescent="0.25">
      <c r="M91" s="52"/>
      <c r="N91" s="186"/>
      <c r="O91" s="187"/>
      <c r="P91" s="52"/>
      <c r="Q91" s="52"/>
      <c r="R91" s="52"/>
      <c r="S91" s="52"/>
    </row>
    <row r="92" spans="13:19" x14ac:dyDescent="0.25">
      <c r="M92" s="52"/>
      <c r="N92" s="186"/>
      <c r="O92" s="187"/>
      <c r="P92" s="52"/>
      <c r="Q92" s="52"/>
      <c r="R92" s="52"/>
      <c r="S92" s="52"/>
    </row>
    <row r="93" spans="13:19" x14ac:dyDescent="0.25">
      <c r="M93" s="52"/>
      <c r="N93" s="186"/>
      <c r="O93" s="187"/>
      <c r="P93" s="52"/>
      <c r="Q93" s="52"/>
      <c r="R93" s="52"/>
      <c r="S93" s="52"/>
    </row>
    <row r="94" spans="13:19" x14ac:dyDescent="0.25">
      <c r="M94" s="52"/>
      <c r="N94" s="186"/>
      <c r="O94" s="187"/>
      <c r="P94" s="52"/>
      <c r="Q94" s="52"/>
      <c r="R94" s="52"/>
      <c r="S94" s="52"/>
    </row>
    <row r="95" spans="13:19" x14ac:dyDescent="0.25">
      <c r="M95" s="52"/>
      <c r="N95" s="186"/>
      <c r="O95" s="187"/>
      <c r="P95" s="52"/>
      <c r="Q95" s="52"/>
      <c r="R95" s="52"/>
      <c r="S95" s="52"/>
    </row>
    <row r="96" spans="13:19" x14ac:dyDescent="0.25">
      <c r="M96" s="52"/>
      <c r="N96" s="186"/>
      <c r="O96" s="187"/>
      <c r="P96" s="52"/>
      <c r="Q96" s="52"/>
      <c r="R96" s="52"/>
      <c r="S96" s="52"/>
    </row>
    <row r="97" spans="13:19" x14ac:dyDescent="0.25">
      <c r="M97" s="52"/>
      <c r="N97" s="186"/>
      <c r="O97" s="187"/>
      <c r="P97" s="52"/>
      <c r="Q97" s="52"/>
      <c r="R97" s="52"/>
      <c r="S97" s="52"/>
    </row>
    <row r="98" spans="13:19" x14ac:dyDescent="0.25">
      <c r="M98" s="52"/>
      <c r="N98" s="186"/>
      <c r="O98" s="187"/>
      <c r="P98" s="52"/>
      <c r="Q98" s="52"/>
      <c r="R98" s="52"/>
      <c r="S98" s="52"/>
    </row>
    <row r="99" spans="13:19" x14ac:dyDescent="0.25">
      <c r="M99" s="52"/>
      <c r="N99" s="186"/>
      <c r="O99" s="187"/>
      <c r="P99" s="52"/>
      <c r="Q99" s="52"/>
      <c r="R99" s="52"/>
      <c r="S99" s="52"/>
    </row>
    <row r="100" spans="13:19" x14ac:dyDescent="0.25">
      <c r="M100" s="52"/>
      <c r="N100" s="186"/>
      <c r="O100" s="187"/>
      <c r="P100" s="52"/>
      <c r="Q100" s="52"/>
      <c r="R100" s="52"/>
      <c r="S100" s="52"/>
    </row>
    <row r="101" spans="13:19" x14ac:dyDescent="0.25">
      <c r="M101" s="52"/>
      <c r="N101" s="186"/>
      <c r="O101" s="187"/>
      <c r="P101" s="52"/>
      <c r="Q101" s="52"/>
      <c r="R101" s="52"/>
      <c r="S101" s="52"/>
    </row>
    <row r="102" spans="13:19" x14ac:dyDescent="0.25">
      <c r="M102" s="52"/>
      <c r="N102" s="186"/>
      <c r="O102" s="187"/>
      <c r="P102" s="52"/>
      <c r="Q102" s="52"/>
      <c r="R102" s="52"/>
      <c r="S102" s="52"/>
    </row>
    <row r="103" spans="13:19" x14ac:dyDescent="0.25">
      <c r="M103" s="52"/>
      <c r="N103" s="186"/>
      <c r="O103" s="187"/>
      <c r="P103" s="52"/>
      <c r="Q103" s="52"/>
      <c r="R103" s="52"/>
      <c r="S103" s="52"/>
    </row>
    <row r="104" spans="13:19" x14ac:dyDescent="0.25">
      <c r="M104" s="52"/>
      <c r="N104" s="186"/>
      <c r="O104" s="187"/>
      <c r="P104" s="52"/>
      <c r="Q104" s="52"/>
      <c r="R104" s="52"/>
      <c r="S104" s="52"/>
    </row>
    <row r="105" spans="13:19" x14ac:dyDescent="0.25">
      <c r="M105" s="52"/>
      <c r="N105" s="186"/>
      <c r="O105" s="187"/>
      <c r="P105" s="52"/>
      <c r="Q105" s="52"/>
      <c r="R105" s="52"/>
      <c r="S105" s="52"/>
    </row>
    <row r="106" spans="13:19" x14ac:dyDescent="0.25">
      <c r="M106" s="52"/>
      <c r="N106" s="186"/>
      <c r="O106" s="187"/>
      <c r="P106" s="52"/>
      <c r="Q106" s="52"/>
      <c r="R106" s="52"/>
      <c r="S106" s="52"/>
    </row>
    <row r="107" spans="13:19" x14ac:dyDescent="0.25">
      <c r="M107" s="52"/>
      <c r="N107" s="186"/>
      <c r="O107" s="187"/>
      <c r="P107" s="52"/>
      <c r="Q107" s="52"/>
      <c r="R107" s="52"/>
      <c r="S107" s="52"/>
    </row>
    <row r="108" spans="13:19" x14ac:dyDescent="0.25">
      <c r="M108" s="52"/>
      <c r="N108" s="186"/>
      <c r="O108" s="187"/>
      <c r="P108" s="52"/>
      <c r="Q108" s="52"/>
      <c r="R108" s="52"/>
      <c r="S108" s="52"/>
    </row>
    <row r="109" spans="13:19" x14ac:dyDescent="0.25">
      <c r="M109" s="52"/>
      <c r="N109" s="186"/>
      <c r="O109" s="187"/>
      <c r="P109" s="52"/>
      <c r="Q109" s="52"/>
      <c r="R109" s="52"/>
      <c r="S109" s="52"/>
    </row>
    <row r="110" spans="13:19" x14ac:dyDescent="0.25">
      <c r="M110" s="52"/>
      <c r="N110" s="186"/>
      <c r="O110" s="187"/>
      <c r="P110" s="52"/>
      <c r="Q110" s="52"/>
      <c r="R110" s="52"/>
      <c r="S110" s="52"/>
    </row>
    <row r="111" spans="13:19" x14ac:dyDescent="0.25">
      <c r="M111" s="52"/>
      <c r="N111" s="186"/>
      <c r="O111" s="187"/>
      <c r="P111" s="52"/>
      <c r="Q111" s="52"/>
      <c r="R111" s="52"/>
      <c r="S111" s="52"/>
    </row>
    <row r="112" spans="13:19" x14ac:dyDescent="0.25">
      <c r="M112" s="52"/>
      <c r="N112" s="186"/>
      <c r="O112" s="187"/>
      <c r="P112" s="52"/>
      <c r="Q112" s="52"/>
      <c r="R112" s="52"/>
      <c r="S112" s="52"/>
    </row>
    <row r="113" spans="13:19" x14ac:dyDescent="0.25">
      <c r="M113" s="52"/>
      <c r="N113" s="186"/>
      <c r="O113" s="187"/>
      <c r="P113" s="52"/>
      <c r="Q113" s="52"/>
      <c r="R113" s="52"/>
      <c r="S113" s="52"/>
    </row>
    <row r="114" spans="13:19" x14ac:dyDescent="0.25">
      <c r="M114" s="52"/>
      <c r="N114" s="186"/>
      <c r="O114" s="187"/>
      <c r="P114" s="52"/>
      <c r="Q114" s="52"/>
      <c r="R114" s="52"/>
      <c r="S114" s="52"/>
    </row>
    <row r="115" spans="13:19" x14ac:dyDescent="0.25">
      <c r="M115" s="52"/>
      <c r="N115" s="186"/>
      <c r="O115" s="187"/>
      <c r="P115" s="52"/>
      <c r="Q115" s="52"/>
      <c r="R115" s="52"/>
      <c r="S115" s="52"/>
    </row>
    <row r="116" spans="13:19" x14ac:dyDescent="0.25">
      <c r="M116" s="52"/>
      <c r="N116" s="186"/>
      <c r="O116" s="187"/>
      <c r="P116" s="52"/>
      <c r="Q116" s="52"/>
      <c r="R116" s="52"/>
      <c r="S116" s="52"/>
    </row>
    <row r="117" spans="13:19" x14ac:dyDescent="0.25">
      <c r="M117" s="52"/>
      <c r="N117" s="186"/>
      <c r="O117" s="187"/>
      <c r="P117" s="52"/>
      <c r="Q117" s="52"/>
      <c r="R117" s="52"/>
      <c r="S117" s="52"/>
    </row>
    <row r="118" spans="13:19" x14ac:dyDescent="0.25">
      <c r="M118" s="52"/>
      <c r="N118" s="186"/>
      <c r="O118" s="187"/>
      <c r="P118" s="52"/>
      <c r="Q118" s="52"/>
      <c r="R118" s="52"/>
      <c r="S118" s="52"/>
    </row>
    <row r="119" spans="13:19" x14ac:dyDescent="0.25">
      <c r="M119" s="52"/>
      <c r="N119" s="186"/>
      <c r="O119" s="187"/>
      <c r="P119" s="52"/>
      <c r="Q119" s="52"/>
      <c r="R119" s="52"/>
      <c r="S119" s="52"/>
    </row>
    <row r="120" spans="13:19" x14ac:dyDescent="0.25">
      <c r="M120" s="52"/>
      <c r="N120" s="186"/>
      <c r="O120" s="187"/>
      <c r="P120" s="52"/>
      <c r="Q120" s="52"/>
      <c r="R120" s="52"/>
      <c r="S120" s="52"/>
    </row>
    <row r="121" spans="13:19" x14ac:dyDescent="0.25">
      <c r="M121" s="52"/>
      <c r="N121" s="186"/>
      <c r="O121" s="187"/>
      <c r="P121" s="52"/>
      <c r="Q121" s="52"/>
      <c r="R121" s="52"/>
      <c r="S121" s="52"/>
    </row>
    <row r="122" spans="13:19" x14ac:dyDescent="0.25">
      <c r="M122" s="52"/>
      <c r="N122" s="186"/>
      <c r="O122" s="187"/>
      <c r="P122" s="52"/>
      <c r="Q122" s="52"/>
      <c r="R122" s="52"/>
      <c r="S122" s="52"/>
    </row>
    <row r="123" spans="13:19" x14ac:dyDescent="0.25">
      <c r="M123" s="52"/>
      <c r="N123" s="186"/>
      <c r="O123" s="187"/>
      <c r="P123" s="52"/>
      <c r="Q123" s="52"/>
      <c r="R123" s="52"/>
      <c r="S123" s="52"/>
    </row>
    <row r="124" spans="13:19" x14ac:dyDescent="0.25">
      <c r="M124" s="52"/>
      <c r="N124" s="186"/>
      <c r="O124" s="187"/>
      <c r="P124" s="52"/>
      <c r="Q124" s="52"/>
      <c r="R124" s="52"/>
      <c r="S124" s="52"/>
    </row>
    <row r="125" spans="13:19" x14ac:dyDescent="0.25">
      <c r="M125" s="52"/>
      <c r="N125" s="186"/>
      <c r="O125" s="187"/>
      <c r="P125" s="52"/>
      <c r="Q125" s="52"/>
      <c r="R125" s="52"/>
      <c r="S125" s="52"/>
    </row>
    <row r="126" spans="13:19" x14ac:dyDescent="0.25">
      <c r="M126" s="52"/>
      <c r="N126" s="186"/>
      <c r="O126" s="187"/>
      <c r="P126" s="52"/>
      <c r="Q126" s="52"/>
      <c r="R126" s="52"/>
      <c r="S126" s="52"/>
    </row>
    <row r="127" spans="13:19" x14ac:dyDescent="0.25">
      <c r="M127" s="52"/>
      <c r="N127" s="186"/>
      <c r="O127" s="187"/>
      <c r="P127" s="52"/>
      <c r="Q127" s="52"/>
      <c r="R127" s="52"/>
      <c r="S127" s="52"/>
    </row>
    <row r="128" spans="13:19" x14ac:dyDescent="0.25">
      <c r="M128" s="52"/>
      <c r="N128" s="186"/>
      <c r="O128" s="187"/>
      <c r="P128" s="52"/>
      <c r="Q128" s="52"/>
      <c r="R128" s="52"/>
      <c r="S128" s="52"/>
    </row>
    <row r="129" spans="13:19" x14ac:dyDescent="0.25">
      <c r="M129" s="52"/>
      <c r="N129" s="186"/>
      <c r="O129" s="187"/>
      <c r="P129" s="52"/>
      <c r="Q129" s="52"/>
      <c r="R129" s="52"/>
      <c r="S129" s="52"/>
    </row>
    <row r="130" spans="13:19" x14ac:dyDescent="0.25">
      <c r="M130" s="52"/>
      <c r="N130" s="186"/>
      <c r="O130" s="187"/>
      <c r="P130" s="52"/>
      <c r="Q130" s="52"/>
      <c r="R130" s="52"/>
      <c r="S130" s="52"/>
    </row>
    <row r="131" spans="13:19" x14ac:dyDescent="0.25">
      <c r="M131" s="52"/>
      <c r="N131" s="186"/>
      <c r="O131" s="187"/>
      <c r="P131" s="52"/>
      <c r="Q131" s="52"/>
      <c r="R131" s="52"/>
      <c r="S131" s="52"/>
    </row>
    <row r="132" spans="13:19" x14ac:dyDescent="0.25">
      <c r="M132" s="52"/>
      <c r="N132" s="186"/>
      <c r="O132" s="187"/>
      <c r="P132" s="52"/>
      <c r="Q132" s="52"/>
      <c r="R132" s="52"/>
      <c r="S132" s="52"/>
    </row>
    <row r="133" spans="13:19" x14ac:dyDescent="0.25">
      <c r="M133" s="52"/>
      <c r="N133" s="186"/>
      <c r="O133" s="187"/>
      <c r="P133" s="52"/>
      <c r="Q133" s="52"/>
      <c r="R133" s="52"/>
      <c r="S133" s="52"/>
    </row>
    <row r="134" spans="13:19" x14ac:dyDescent="0.25">
      <c r="M134" s="52"/>
      <c r="N134" s="186"/>
      <c r="O134" s="187"/>
      <c r="P134" s="52"/>
      <c r="Q134" s="52"/>
      <c r="R134" s="52"/>
      <c r="S134" s="52"/>
    </row>
    <row r="135" spans="13:19" x14ac:dyDescent="0.25">
      <c r="M135" s="52"/>
      <c r="N135" s="186"/>
      <c r="O135" s="187"/>
      <c r="P135" s="52"/>
      <c r="Q135" s="52"/>
      <c r="R135" s="52"/>
      <c r="S135" s="52"/>
    </row>
    <row r="136" spans="13:19" x14ac:dyDescent="0.25">
      <c r="M136" s="52"/>
      <c r="N136" s="186"/>
      <c r="O136" s="187"/>
      <c r="P136" s="52"/>
      <c r="Q136" s="52"/>
      <c r="R136" s="52"/>
      <c r="S136" s="52"/>
    </row>
    <row r="137" spans="13:19" x14ac:dyDescent="0.25">
      <c r="M137" s="52"/>
      <c r="N137" s="186"/>
      <c r="O137" s="187"/>
      <c r="P137" s="52"/>
      <c r="Q137" s="52"/>
      <c r="R137" s="52"/>
      <c r="S137" s="52"/>
    </row>
    <row r="138" spans="13:19" x14ac:dyDescent="0.25">
      <c r="M138" s="52"/>
      <c r="N138" s="186"/>
      <c r="O138" s="187"/>
      <c r="P138" s="52"/>
      <c r="Q138" s="52"/>
      <c r="R138" s="52"/>
      <c r="S138" s="52"/>
    </row>
    <row r="139" spans="13:19" x14ac:dyDescent="0.25">
      <c r="M139" s="52"/>
      <c r="N139" s="186"/>
      <c r="O139" s="187"/>
      <c r="P139" s="52"/>
      <c r="Q139" s="52"/>
      <c r="R139" s="52"/>
      <c r="S139" s="52"/>
    </row>
    <row r="140" spans="13:19" x14ac:dyDescent="0.25">
      <c r="M140" s="52"/>
      <c r="N140" s="186"/>
      <c r="O140" s="187"/>
      <c r="P140" s="52"/>
      <c r="Q140" s="52"/>
      <c r="R140" s="52"/>
      <c r="S140" s="52"/>
    </row>
    <row r="141" spans="13:19" x14ac:dyDescent="0.25">
      <c r="M141" s="52"/>
      <c r="N141" s="186"/>
      <c r="O141" s="187"/>
      <c r="P141" s="52"/>
      <c r="Q141" s="52"/>
      <c r="R141" s="52"/>
      <c r="S141" s="52"/>
    </row>
    <row r="142" spans="13:19" x14ac:dyDescent="0.25">
      <c r="M142" s="52"/>
      <c r="N142" s="186"/>
      <c r="O142" s="187"/>
      <c r="P142" s="52"/>
      <c r="Q142" s="52"/>
      <c r="R142" s="52"/>
      <c r="S142" s="52"/>
    </row>
    <row r="143" spans="13:19" x14ac:dyDescent="0.25">
      <c r="M143" s="52"/>
      <c r="N143" s="186"/>
      <c r="O143" s="187"/>
      <c r="P143" s="52"/>
      <c r="Q143" s="52"/>
      <c r="R143" s="52"/>
      <c r="S143" s="52"/>
    </row>
    <row r="144" spans="13:19" x14ac:dyDescent="0.25">
      <c r="M144" s="52"/>
      <c r="N144" s="186"/>
      <c r="O144" s="187"/>
      <c r="P144" s="52"/>
      <c r="Q144" s="52"/>
      <c r="R144" s="52"/>
      <c r="S144" s="52"/>
    </row>
    <row r="145" spans="13:19" x14ac:dyDescent="0.25">
      <c r="M145" s="52"/>
      <c r="N145" s="186"/>
      <c r="O145" s="187"/>
      <c r="P145" s="52"/>
      <c r="Q145" s="52"/>
      <c r="R145" s="52"/>
      <c r="S145" s="52"/>
    </row>
    <row r="146" spans="13:19" x14ac:dyDescent="0.25">
      <c r="M146" s="52"/>
      <c r="N146" s="186"/>
      <c r="O146" s="187"/>
      <c r="P146" s="52"/>
      <c r="Q146" s="52"/>
      <c r="R146" s="52"/>
      <c r="S146" s="52"/>
    </row>
    <row r="147" spans="13:19" x14ac:dyDescent="0.25">
      <c r="M147" s="52"/>
      <c r="N147" s="186"/>
      <c r="O147" s="187"/>
      <c r="P147" s="52"/>
      <c r="Q147" s="52"/>
      <c r="R147" s="52"/>
      <c r="S147" s="52"/>
    </row>
    <row r="148" spans="13:19" x14ac:dyDescent="0.25">
      <c r="M148" s="52"/>
      <c r="N148" s="186"/>
      <c r="O148" s="187"/>
      <c r="P148" s="52"/>
      <c r="Q148" s="52"/>
      <c r="R148" s="52"/>
      <c r="S148" s="52"/>
    </row>
    <row r="149" spans="13:19" x14ac:dyDescent="0.25">
      <c r="M149" s="52"/>
      <c r="N149" s="186"/>
      <c r="O149" s="187"/>
      <c r="P149" s="52"/>
      <c r="Q149" s="52"/>
      <c r="R149" s="52"/>
      <c r="S149" s="52"/>
    </row>
    <row r="150" spans="13:19" x14ac:dyDescent="0.25">
      <c r="M150" s="52"/>
      <c r="N150" s="186"/>
      <c r="O150" s="187"/>
      <c r="P150" s="52"/>
      <c r="Q150" s="52"/>
      <c r="R150" s="52"/>
      <c r="S150" s="52"/>
    </row>
    <row r="151" spans="13:19" x14ac:dyDescent="0.25">
      <c r="M151" s="52"/>
      <c r="N151" s="186"/>
      <c r="O151" s="187"/>
      <c r="P151" s="52"/>
      <c r="Q151" s="52"/>
      <c r="R151" s="52"/>
      <c r="S151" s="52"/>
    </row>
    <row r="152" spans="13:19" x14ac:dyDescent="0.25">
      <c r="M152" s="52"/>
      <c r="N152" s="186"/>
      <c r="O152" s="187"/>
      <c r="P152" s="52"/>
      <c r="Q152" s="52"/>
      <c r="R152" s="52"/>
      <c r="S152" s="52"/>
    </row>
    <row r="153" spans="13:19" x14ac:dyDescent="0.25">
      <c r="M153" s="52"/>
      <c r="N153" s="186"/>
      <c r="O153" s="187"/>
      <c r="P153" s="52"/>
      <c r="Q153" s="52"/>
      <c r="R153" s="52"/>
      <c r="S153" s="52"/>
    </row>
    <row r="154" spans="13:19" x14ac:dyDescent="0.25">
      <c r="M154" s="52"/>
      <c r="N154" s="186"/>
      <c r="O154" s="187"/>
      <c r="P154" s="52"/>
      <c r="Q154" s="52"/>
      <c r="R154" s="52"/>
      <c r="S154" s="52"/>
    </row>
    <row r="155" spans="13:19" x14ac:dyDescent="0.25">
      <c r="M155" s="52"/>
      <c r="N155" s="186"/>
      <c r="O155" s="187"/>
      <c r="P155" s="52"/>
      <c r="Q155" s="52"/>
      <c r="R155" s="52"/>
      <c r="S155" s="52"/>
    </row>
    <row r="156" spans="13:19" x14ac:dyDescent="0.25">
      <c r="M156" s="52"/>
      <c r="N156" s="186"/>
      <c r="O156" s="187"/>
      <c r="P156" s="52"/>
      <c r="Q156" s="52"/>
      <c r="R156" s="52"/>
      <c r="S156" s="52"/>
    </row>
    <row r="157" spans="13:19" x14ac:dyDescent="0.25">
      <c r="M157" s="52"/>
      <c r="N157" s="186"/>
      <c r="O157" s="187"/>
      <c r="P157" s="52"/>
      <c r="Q157" s="52"/>
      <c r="R157" s="52"/>
      <c r="S157" s="52"/>
    </row>
    <row r="158" spans="13:19" x14ac:dyDescent="0.25">
      <c r="M158" s="52"/>
      <c r="N158" s="186"/>
      <c r="O158" s="187"/>
      <c r="P158" s="52"/>
      <c r="Q158" s="52"/>
      <c r="R158" s="52"/>
      <c r="S158" s="52"/>
    </row>
    <row r="159" spans="13:19" x14ac:dyDescent="0.25">
      <c r="M159" s="52"/>
      <c r="N159" s="186"/>
      <c r="O159" s="187"/>
      <c r="P159" s="52"/>
      <c r="Q159" s="52"/>
      <c r="R159" s="52"/>
      <c r="S159" s="52"/>
    </row>
    <row r="160" spans="13:19" x14ac:dyDescent="0.25">
      <c r="M160" s="52"/>
      <c r="N160" s="186"/>
      <c r="O160" s="187"/>
      <c r="P160" s="52"/>
      <c r="Q160" s="52"/>
      <c r="R160" s="52"/>
      <c r="S160" s="52"/>
    </row>
    <row r="161" spans="13:19" x14ac:dyDescent="0.25">
      <c r="M161" s="52"/>
      <c r="N161" s="186"/>
      <c r="O161" s="187"/>
      <c r="P161" s="52"/>
      <c r="Q161" s="52"/>
      <c r="R161" s="52"/>
      <c r="S161" s="52"/>
    </row>
    <row r="162" spans="13:19" x14ac:dyDescent="0.25">
      <c r="M162" s="52"/>
      <c r="N162" s="186"/>
      <c r="O162" s="187"/>
      <c r="P162" s="52"/>
      <c r="Q162" s="52"/>
      <c r="R162" s="52"/>
      <c r="S162" s="52"/>
    </row>
    <row r="163" spans="13:19" x14ac:dyDescent="0.25">
      <c r="M163" s="52"/>
      <c r="N163" s="186"/>
      <c r="O163" s="187"/>
      <c r="P163" s="52"/>
      <c r="Q163" s="52"/>
      <c r="R163" s="52"/>
      <c r="S163" s="52"/>
    </row>
    <row r="164" spans="13:19" x14ac:dyDescent="0.25">
      <c r="M164" s="52"/>
      <c r="N164" s="186"/>
      <c r="O164" s="187"/>
      <c r="P164" s="52"/>
      <c r="Q164" s="52"/>
      <c r="R164" s="52"/>
      <c r="S164" s="52"/>
    </row>
    <row r="165" spans="13:19" x14ac:dyDescent="0.25">
      <c r="M165" s="52"/>
      <c r="N165" s="186"/>
      <c r="O165" s="187"/>
      <c r="P165" s="52"/>
      <c r="Q165" s="52"/>
      <c r="R165" s="52"/>
      <c r="S165" s="52"/>
    </row>
    <row r="166" spans="13:19" x14ac:dyDescent="0.25">
      <c r="M166" s="52"/>
      <c r="N166" s="186"/>
      <c r="O166" s="187"/>
      <c r="P166" s="52"/>
      <c r="Q166" s="52"/>
      <c r="R166" s="52"/>
      <c r="S166" s="52"/>
    </row>
    <row r="167" spans="13:19" x14ac:dyDescent="0.25">
      <c r="M167" s="52"/>
      <c r="N167" s="186"/>
      <c r="O167" s="187"/>
      <c r="P167" s="52"/>
      <c r="Q167" s="52"/>
      <c r="R167" s="52"/>
      <c r="S167" s="52"/>
    </row>
    <row r="168" spans="13:19" x14ac:dyDescent="0.25">
      <c r="M168" s="52"/>
      <c r="N168" s="186"/>
      <c r="O168" s="187"/>
      <c r="P168" s="52"/>
      <c r="Q168" s="52"/>
      <c r="R168" s="52"/>
      <c r="S168" s="52"/>
    </row>
    <row r="169" spans="13:19" x14ac:dyDescent="0.25">
      <c r="M169" s="52"/>
      <c r="N169" s="186"/>
      <c r="O169" s="187"/>
      <c r="P169" s="52"/>
      <c r="Q169" s="52"/>
      <c r="R169" s="52"/>
      <c r="S169" s="52"/>
    </row>
    <row r="170" spans="13:19" x14ac:dyDescent="0.25">
      <c r="M170" s="52"/>
      <c r="N170" s="186"/>
      <c r="O170" s="187"/>
      <c r="P170" s="52"/>
      <c r="Q170" s="52"/>
      <c r="R170" s="52"/>
      <c r="S170" s="52"/>
    </row>
    <row r="171" spans="13:19" x14ac:dyDescent="0.25">
      <c r="M171" s="52"/>
      <c r="N171" s="186"/>
      <c r="O171" s="187"/>
      <c r="P171" s="52"/>
      <c r="Q171" s="52"/>
      <c r="R171" s="52"/>
      <c r="S171" s="52"/>
    </row>
  </sheetData>
  <sheetProtection algorithmName="SHA-512" hashValue="1pU8Ug2P/SrM8ZbVkMPB9tlHQjrDAIpSTcmeOjfkBJ7Pu7T+QaDv2tvirUslrg5Acf5Wmh3Xa8xJpRbURzBKlA==" saltValue="DqHwIHXA4rjP29BzDbPhZA==" spinCount="100000" sheet="1" objects="1" scenarios="1"/>
  <mergeCells count="21">
    <mergeCell ref="B2:Z2"/>
    <mergeCell ref="M3:N3"/>
    <mergeCell ref="O5:P5"/>
    <mergeCell ref="Q5:R5"/>
    <mergeCell ref="O3:R3"/>
    <mergeCell ref="S3:V3"/>
    <mergeCell ref="W3:Z3"/>
    <mergeCell ref="C3:E3"/>
    <mergeCell ref="K3:L3"/>
    <mergeCell ref="U5:V5"/>
    <mergeCell ref="W5:X5"/>
    <mergeCell ref="Y5:Z5"/>
    <mergeCell ref="B34:B47"/>
    <mergeCell ref="L4:L5"/>
    <mergeCell ref="K4:K5"/>
    <mergeCell ref="C8:D8"/>
    <mergeCell ref="S5:T5"/>
    <mergeCell ref="M4:M5"/>
    <mergeCell ref="N4:N5"/>
    <mergeCell ref="B19:B33"/>
    <mergeCell ref="C4:I4"/>
  </mergeCells>
  <phoneticPr fontId="15" type="noConversion"/>
  <pageMargins left="0.7" right="0.7" top="0.75" bottom="0.75" header="0.3" footer="0.3"/>
  <pageSetup scale="6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45"/>
  <sheetViews>
    <sheetView zoomScale="110" zoomScaleNormal="110" workbookViewId="0">
      <selection activeCell="N20" sqref="N20"/>
    </sheetView>
  </sheetViews>
  <sheetFormatPr defaultRowHeight="15" x14ac:dyDescent="0.25"/>
  <cols>
    <col min="3" max="3" width="9.5703125" customWidth="1"/>
    <col min="4" max="4" width="9.42578125" customWidth="1"/>
    <col min="5" max="5" width="9.85546875" customWidth="1"/>
    <col min="6" max="6" width="9.7109375" customWidth="1"/>
    <col min="7" max="7" width="10.5703125" customWidth="1"/>
    <col min="8" max="8" width="6.85546875" customWidth="1"/>
    <col min="9" max="9" width="8.140625" customWidth="1"/>
    <col min="10" max="10" width="9.140625" customWidth="1"/>
    <col min="11" max="11" width="11.42578125" customWidth="1"/>
    <col min="12" max="12" width="9.85546875" customWidth="1"/>
    <col min="13" max="13" width="12.28515625" customWidth="1"/>
    <col min="14" max="14" width="10.42578125" customWidth="1"/>
    <col min="15" max="15" width="10.85546875" customWidth="1"/>
    <col min="16" max="16" width="11.42578125" customWidth="1"/>
    <col min="17" max="19" width="12.42578125" customWidth="1"/>
  </cols>
  <sheetData>
    <row r="1" spans="1:19" ht="106.5" customHeight="1" x14ac:dyDescent="0.25">
      <c r="D1" s="312" t="s">
        <v>68</v>
      </c>
      <c r="E1" s="312" t="s">
        <v>91</v>
      </c>
      <c r="F1" s="313" t="s">
        <v>69</v>
      </c>
      <c r="G1" s="312" t="s">
        <v>90</v>
      </c>
      <c r="H1" s="313" t="s">
        <v>70</v>
      </c>
      <c r="I1" s="312" t="s">
        <v>92</v>
      </c>
      <c r="J1" s="313" t="s">
        <v>71</v>
      </c>
      <c r="K1" s="312" t="s">
        <v>93</v>
      </c>
      <c r="L1" s="313" t="s">
        <v>72</v>
      </c>
      <c r="M1" s="312" t="s">
        <v>94</v>
      </c>
      <c r="N1" s="313" t="s">
        <v>73</v>
      </c>
      <c r="O1" s="312" t="s">
        <v>95</v>
      </c>
      <c r="P1" s="313" t="s">
        <v>75</v>
      </c>
      <c r="Q1" s="312" t="s">
        <v>96</v>
      </c>
      <c r="R1" s="313" t="s">
        <v>74</v>
      </c>
      <c r="S1" s="312" t="s">
        <v>97</v>
      </c>
    </row>
    <row r="2" spans="1:19" ht="15.75" hidden="1" thickTop="1" x14ac:dyDescent="0.25">
      <c r="A2" s="291" t="s">
        <v>17</v>
      </c>
      <c r="B2" s="292"/>
      <c r="C2" s="188"/>
      <c r="D2" s="86">
        <v>1000</v>
      </c>
      <c r="F2" s="311">
        <v>1200</v>
      </c>
      <c r="H2">
        <v>1200</v>
      </c>
      <c r="J2" s="311">
        <v>1400</v>
      </c>
      <c r="L2" s="311">
        <v>1400</v>
      </c>
      <c r="N2" s="311">
        <v>1600</v>
      </c>
      <c r="P2" s="311">
        <v>1600</v>
      </c>
      <c r="R2" s="311">
        <v>2000</v>
      </c>
    </row>
    <row r="3" spans="1:19" hidden="1" x14ac:dyDescent="0.25">
      <c r="A3" s="277" t="s">
        <v>18</v>
      </c>
      <c r="B3" s="226"/>
      <c r="C3" s="56"/>
      <c r="D3" s="56">
        <v>0</v>
      </c>
      <c r="F3" s="56">
        <v>0</v>
      </c>
      <c r="J3" s="56"/>
      <c r="L3" s="56"/>
      <c r="N3" s="56"/>
      <c r="P3" s="56"/>
      <c r="R3" s="56">
        <v>0</v>
      </c>
    </row>
    <row r="4" spans="1:19" hidden="1" x14ac:dyDescent="0.25">
      <c r="A4" s="290" t="s">
        <v>64</v>
      </c>
      <c r="B4" s="225"/>
      <c r="C4" s="86" t="s">
        <v>0</v>
      </c>
      <c r="D4" s="56">
        <v>20</v>
      </c>
      <c r="E4" s="127">
        <v>1.5384615384615385</v>
      </c>
      <c r="F4" s="86">
        <v>24</v>
      </c>
      <c r="G4" s="127">
        <v>1.8461538461538463</v>
      </c>
      <c r="H4" s="86">
        <v>24</v>
      </c>
      <c r="I4" s="97">
        <v>1.263157894736842</v>
      </c>
      <c r="J4" s="86">
        <v>28</v>
      </c>
      <c r="K4" s="97">
        <v>1.4736842105263157</v>
      </c>
      <c r="L4" s="86">
        <v>28</v>
      </c>
      <c r="M4" s="96">
        <v>0.82352941176470584</v>
      </c>
      <c r="N4" s="86">
        <v>32</v>
      </c>
      <c r="O4" s="96">
        <v>0.94117647058823528</v>
      </c>
      <c r="P4" s="86">
        <v>32</v>
      </c>
      <c r="Q4" s="97">
        <v>0.94117647058823528</v>
      </c>
      <c r="R4" s="86">
        <v>40</v>
      </c>
      <c r="S4" s="97">
        <v>1.1764705882352942</v>
      </c>
    </row>
    <row r="5" spans="1:19" hidden="1" x14ac:dyDescent="0.25">
      <c r="A5" s="469" t="s">
        <v>1</v>
      </c>
      <c r="B5" s="470"/>
      <c r="C5" s="56" t="s">
        <v>0</v>
      </c>
      <c r="D5" s="60">
        <v>98</v>
      </c>
      <c r="E5" s="32"/>
      <c r="F5" s="56">
        <v>117.60000000000001</v>
      </c>
      <c r="G5" s="32"/>
      <c r="H5" s="56">
        <v>117.60000000000001</v>
      </c>
      <c r="I5" s="33"/>
      <c r="J5" s="56">
        <v>137.20000000000002</v>
      </c>
      <c r="K5" s="33"/>
      <c r="L5" s="56">
        <v>137.20000000000002</v>
      </c>
      <c r="M5" s="34"/>
      <c r="N5" s="56">
        <v>156.80000000000001</v>
      </c>
      <c r="O5" s="34"/>
      <c r="P5" s="56">
        <v>156.80000000000001</v>
      </c>
      <c r="Q5" s="33"/>
      <c r="R5" s="56">
        <v>196</v>
      </c>
      <c r="S5" s="33"/>
    </row>
    <row r="6" spans="1:19" hidden="1" x14ac:dyDescent="0.25">
      <c r="A6" s="200"/>
      <c r="B6" s="194" t="s">
        <v>15</v>
      </c>
      <c r="C6" s="56"/>
      <c r="D6" s="60"/>
      <c r="E6" s="32"/>
      <c r="F6" s="56"/>
      <c r="G6" s="32"/>
      <c r="H6" s="56"/>
      <c r="I6" s="33" t="e">
        <v>#DIV/0!</v>
      </c>
      <c r="J6" s="56"/>
      <c r="K6" s="33" t="e">
        <v>#DIV/0!</v>
      </c>
      <c r="L6" s="56"/>
      <c r="M6" s="34"/>
      <c r="N6" s="56"/>
      <c r="O6" s="34"/>
      <c r="P6" s="56"/>
      <c r="Q6" s="33"/>
      <c r="R6" s="56"/>
      <c r="S6" s="33"/>
    </row>
    <row r="7" spans="1:19" hidden="1" x14ac:dyDescent="0.25">
      <c r="A7" s="200"/>
      <c r="B7" s="194" t="s">
        <v>16</v>
      </c>
      <c r="C7" s="60"/>
      <c r="D7" s="60"/>
      <c r="E7" s="32"/>
      <c r="F7" s="60"/>
      <c r="G7" s="32"/>
      <c r="H7" s="60"/>
      <c r="I7" s="33" t="e">
        <v>#DIV/0!</v>
      </c>
      <c r="J7" s="60"/>
      <c r="K7" s="33" t="e">
        <v>#DIV/0!</v>
      </c>
      <c r="L7" s="60"/>
      <c r="M7" s="34"/>
      <c r="N7" s="60"/>
      <c r="O7" s="34"/>
      <c r="P7" s="60"/>
      <c r="Q7" s="33"/>
      <c r="R7" s="60"/>
      <c r="S7" s="33"/>
    </row>
    <row r="8" spans="1:19" hidden="1" x14ac:dyDescent="0.25">
      <c r="A8" s="200"/>
      <c r="B8" s="194" t="s">
        <v>8</v>
      </c>
      <c r="C8" s="60" t="s">
        <v>0</v>
      </c>
      <c r="D8" s="60"/>
      <c r="E8" s="32"/>
      <c r="F8" s="60"/>
      <c r="G8" s="32"/>
      <c r="H8" s="60"/>
      <c r="I8" s="33" t="e">
        <v>#DIV/0!</v>
      </c>
      <c r="J8" s="60"/>
      <c r="K8" s="33" t="e">
        <v>#DIV/0!</v>
      </c>
      <c r="L8" s="60"/>
      <c r="M8" s="34"/>
      <c r="N8" s="60"/>
      <c r="O8" s="34"/>
      <c r="P8" s="60"/>
      <c r="Q8" s="33"/>
      <c r="R8" s="60"/>
      <c r="S8" s="33"/>
    </row>
    <row r="9" spans="1:19" hidden="1" x14ac:dyDescent="0.25">
      <c r="A9" s="200"/>
      <c r="B9" s="194" t="s">
        <v>9</v>
      </c>
      <c r="C9" s="60" t="s">
        <v>0</v>
      </c>
      <c r="D9" s="60"/>
      <c r="E9" s="32"/>
      <c r="F9" s="60"/>
      <c r="G9" s="32"/>
      <c r="H9" s="60"/>
      <c r="I9" s="33" t="e">
        <v>#DIV/0!</v>
      </c>
      <c r="J9" s="60"/>
      <c r="K9" s="33" t="e">
        <v>#DIV/0!</v>
      </c>
      <c r="L9" s="60"/>
      <c r="M9" s="34"/>
      <c r="N9" s="60"/>
      <c r="O9" s="34"/>
      <c r="P9" s="60"/>
      <c r="Q9" s="33"/>
      <c r="R9" s="60"/>
      <c r="S9" s="33"/>
    </row>
    <row r="10" spans="1:19" hidden="1" x14ac:dyDescent="0.25">
      <c r="A10" s="200"/>
      <c r="B10" s="194" t="s">
        <v>10</v>
      </c>
      <c r="C10" s="60" t="s">
        <v>0</v>
      </c>
      <c r="D10" s="60"/>
      <c r="E10" s="32"/>
      <c r="F10" s="60"/>
      <c r="G10" s="32"/>
      <c r="H10" s="60"/>
      <c r="I10" s="33" t="e">
        <v>#DIV/0!</v>
      </c>
      <c r="J10" s="60"/>
      <c r="K10" s="33" t="e">
        <v>#DIV/0!</v>
      </c>
      <c r="L10" s="60"/>
      <c r="M10" s="34"/>
      <c r="N10" s="60"/>
      <c r="O10" s="34"/>
      <c r="P10" s="60"/>
      <c r="Q10" s="33"/>
      <c r="R10" s="60"/>
      <c r="S10" s="33"/>
    </row>
    <row r="11" spans="1:19" hidden="1" x14ac:dyDescent="0.25">
      <c r="A11" s="200"/>
      <c r="B11" s="194" t="s">
        <v>13</v>
      </c>
      <c r="C11" s="60" t="s">
        <v>6</v>
      </c>
      <c r="D11" s="86"/>
      <c r="E11" s="32"/>
      <c r="F11" s="60"/>
      <c r="G11" s="32"/>
      <c r="H11" s="60"/>
      <c r="I11" s="33" t="e">
        <v>#DIV/0!</v>
      </c>
      <c r="J11" s="60"/>
      <c r="K11" s="33" t="e">
        <v>#DIV/0!</v>
      </c>
      <c r="L11" s="60"/>
      <c r="M11" s="34"/>
      <c r="N11" s="60"/>
      <c r="O11" s="34"/>
      <c r="P11" s="60"/>
      <c r="Q11" s="33"/>
      <c r="R11" s="60"/>
      <c r="S11" s="33"/>
    </row>
    <row r="12" spans="1:19" hidden="1" x14ac:dyDescent="0.25">
      <c r="A12" s="200"/>
      <c r="B12" s="194" t="s">
        <v>14</v>
      </c>
      <c r="C12" s="60" t="s">
        <v>6</v>
      </c>
      <c r="D12" s="60"/>
      <c r="E12" s="32"/>
      <c r="F12" s="60"/>
      <c r="G12" s="32"/>
      <c r="H12" s="60"/>
      <c r="I12" s="33" t="e">
        <v>#DIV/0!</v>
      </c>
      <c r="J12" s="60"/>
      <c r="K12" s="33" t="e">
        <v>#DIV/0!</v>
      </c>
      <c r="L12" s="60"/>
      <c r="M12" s="34"/>
      <c r="N12" s="60"/>
      <c r="O12" s="34"/>
      <c r="P12" s="60"/>
      <c r="Q12" s="33"/>
      <c r="R12" s="60"/>
      <c r="S12" s="33"/>
    </row>
    <row r="13" spans="1:19" hidden="1" x14ac:dyDescent="0.25">
      <c r="A13" s="290" t="s">
        <v>2</v>
      </c>
      <c r="B13" s="225"/>
      <c r="C13" s="86" t="s">
        <v>0</v>
      </c>
      <c r="D13" s="56">
        <v>12</v>
      </c>
      <c r="E13" s="128"/>
      <c r="F13" s="86">
        <v>14.399999999999999</v>
      </c>
      <c r="G13" s="128"/>
      <c r="H13" s="86">
        <v>14.399999999999999</v>
      </c>
      <c r="I13" s="91"/>
      <c r="J13" s="86">
        <v>16.8</v>
      </c>
      <c r="K13" s="91"/>
      <c r="L13" s="86">
        <v>16.8</v>
      </c>
      <c r="M13" s="89"/>
      <c r="N13" s="86">
        <v>19.2</v>
      </c>
      <c r="O13" s="89"/>
      <c r="P13" s="86">
        <v>19.2</v>
      </c>
      <c r="Q13" s="91"/>
      <c r="R13" s="86">
        <v>24</v>
      </c>
      <c r="S13" s="91"/>
    </row>
    <row r="14" spans="1:19" hidden="1" x14ac:dyDescent="0.25">
      <c r="A14" s="518" t="s">
        <v>7</v>
      </c>
      <c r="B14" s="519"/>
      <c r="C14" s="60" t="s">
        <v>0</v>
      </c>
      <c r="D14" s="193">
        <v>7.5</v>
      </c>
      <c r="E14" s="32">
        <v>0.39473684210526316</v>
      </c>
      <c r="F14" s="60">
        <v>9</v>
      </c>
      <c r="G14" s="32">
        <v>0.47368421052631576</v>
      </c>
      <c r="H14" s="60">
        <v>9</v>
      </c>
      <c r="I14" s="33">
        <v>0.36</v>
      </c>
      <c r="J14" s="60">
        <v>10.5</v>
      </c>
      <c r="K14" s="33">
        <v>0.42</v>
      </c>
      <c r="L14" s="60">
        <v>10.5</v>
      </c>
      <c r="M14" s="34">
        <v>0.40384615384615385</v>
      </c>
      <c r="N14" s="60">
        <v>12</v>
      </c>
      <c r="O14" s="34">
        <v>0.46153846153846156</v>
      </c>
      <c r="P14" s="60">
        <v>12</v>
      </c>
      <c r="Q14" s="33">
        <v>0.38709677419354838</v>
      </c>
      <c r="R14" s="60">
        <v>15</v>
      </c>
      <c r="S14" s="33">
        <v>0.4838709677419355</v>
      </c>
    </row>
    <row r="15" spans="1:19" hidden="1" x14ac:dyDescent="0.25">
      <c r="A15" s="190"/>
      <c r="B15" s="191" t="s">
        <v>11</v>
      </c>
      <c r="C15" s="56" t="s">
        <v>0</v>
      </c>
      <c r="D15" s="194"/>
      <c r="E15" s="32" t="e">
        <v>#DIV/0!</v>
      </c>
      <c r="F15" s="56"/>
      <c r="G15" s="32" t="e">
        <v>#DIV/0!</v>
      </c>
      <c r="H15" s="56"/>
      <c r="I15" s="33" t="e">
        <v>#DIV/0!</v>
      </c>
      <c r="J15" s="56"/>
      <c r="K15" s="33" t="e">
        <v>#DIV/0!</v>
      </c>
      <c r="L15" s="56"/>
      <c r="M15" s="34"/>
      <c r="N15" s="56"/>
      <c r="O15" s="34"/>
      <c r="P15" s="56"/>
      <c r="Q15" s="33"/>
      <c r="R15" s="56"/>
      <c r="S15" s="33"/>
    </row>
    <row r="16" spans="1:19" x14ac:dyDescent="0.25">
      <c r="A16" s="471" t="s">
        <v>49</v>
      </c>
      <c r="B16" s="472"/>
      <c r="C16" s="193" t="s">
        <v>3</v>
      </c>
      <c r="D16" s="193">
        <v>525</v>
      </c>
      <c r="E16" s="127">
        <v>1.75</v>
      </c>
      <c r="F16" s="193">
        <v>630</v>
      </c>
      <c r="G16" s="127">
        <v>2.1</v>
      </c>
      <c r="H16" s="193">
        <v>630</v>
      </c>
      <c r="I16" s="97">
        <v>1.575</v>
      </c>
      <c r="J16" s="193">
        <v>735</v>
      </c>
      <c r="K16" s="97">
        <v>1.8374999999999999</v>
      </c>
      <c r="L16" s="193">
        <v>735</v>
      </c>
      <c r="M16" s="96">
        <v>1.2250000000000001</v>
      </c>
      <c r="N16" s="193">
        <v>840</v>
      </c>
      <c r="O16" s="96">
        <v>1.4</v>
      </c>
      <c r="P16" s="193">
        <v>840</v>
      </c>
      <c r="Q16" s="97">
        <v>1.4</v>
      </c>
      <c r="R16" s="193">
        <v>1050</v>
      </c>
      <c r="S16" s="97">
        <v>1.75</v>
      </c>
    </row>
    <row r="17" spans="1:19" x14ac:dyDescent="0.25">
      <c r="A17" s="457" t="s">
        <v>50</v>
      </c>
      <c r="B17" s="458"/>
      <c r="C17" s="194" t="s">
        <v>4</v>
      </c>
      <c r="D17" s="194">
        <v>15</v>
      </c>
      <c r="E17" s="39">
        <v>1</v>
      </c>
      <c r="F17" s="194">
        <v>18</v>
      </c>
      <c r="G17" s="39">
        <v>1.2</v>
      </c>
      <c r="H17" s="194">
        <v>18</v>
      </c>
      <c r="I17" s="38">
        <v>1.2</v>
      </c>
      <c r="J17" s="194">
        <v>21</v>
      </c>
      <c r="K17" s="38">
        <v>1.4</v>
      </c>
      <c r="L17" s="194">
        <v>21</v>
      </c>
      <c r="M17" s="37">
        <v>1.4</v>
      </c>
      <c r="N17" s="194">
        <v>24</v>
      </c>
      <c r="O17" s="37">
        <v>1.6</v>
      </c>
      <c r="P17" s="194">
        <v>24</v>
      </c>
      <c r="Q17" s="38">
        <v>1.6</v>
      </c>
      <c r="R17" s="194">
        <v>30</v>
      </c>
      <c r="S17" s="38">
        <v>2</v>
      </c>
    </row>
    <row r="18" spans="1:19" x14ac:dyDescent="0.25">
      <c r="A18" s="471" t="s">
        <v>52</v>
      </c>
      <c r="B18" s="472"/>
      <c r="C18" s="193" t="s">
        <v>5</v>
      </c>
      <c r="D18" s="193">
        <v>15</v>
      </c>
      <c r="E18" s="127">
        <v>2.5</v>
      </c>
      <c r="F18" s="193">
        <v>18</v>
      </c>
      <c r="G18" s="127">
        <v>3</v>
      </c>
      <c r="H18" s="193">
        <v>18</v>
      </c>
      <c r="I18" s="97">
        <v>2.5714285714285716</v>
      </c>
      <c r="J18" s="193">
        <v>21</v>
      </c>
      <c r="K18" s="97">
        <v>3</v>
      </c>
      <c r="L18" s="193">
        <v>21</v>
      </c>
      <c r="M18" s="96">
        <v>1.9090909090909092</v>
      </c>
      <c r="N18" s="193">
        <v>24</v>
      </c>
      <c r="O18" s="96">
        <v>2.1818181818181817</v>
      </c>
      <c r="P18" s="193">
        <v>24</v>
      </c>
      <c r="Q18" s="97">
        <v>2.1818181818181817</v>
      </c>
      <c r="R18" s="193">
        <v>30</v>
      </c>
      <c r="S18" s="97">
        <v>2.7272727272727271</v>
      </c>
    </row>
    <row r="19" spans="1:19" x14ac:dyDescent="0.25">
      <c r="A19" s="457" t="s">
        <v>51</v>
      </c>
      <c r="B19" s="458"/>
      <c r="C19" s="194" t="s">
        <v>4</v>
      </c>
      <c r="D19" s="195">
        <v>44</v>
      </c>
      <c r="E19" s="32">
        <v>1.4666666666666666</v>
      </c>
      <c r="F19" s="194">
        <v>52.800000000000004</v>
      </c>
      <c r="G19" s="32">
        <v>1.7600000000000002</v>
      </c>
      <c r="H19" s="194">
        <v>52.800000000000004</v>
      </c>
      <c r="I19" s="33">
        <v>0.96000000000000008</v>
      </c>
      <c r="J19" s="194">
        <v>61.600000000000009</v>
      </c>
      <c r="K19" s="33">
        <v>1.1200000000000001</v>
      </c>
      <c r="L19" s="194">
        <v>61.600000000000009</v>
      </c>
      <c r="M19" s="34">
        <v>1.0266666666666668</v>
      </c>
      <c r="N19" s="194">
        <v>70.400000000000006</v>
      </c>
      <c r="O19" s="34">
        <v>1.1733333333333333</v>
      </c>
      <c r="P19" s="194">
        <v>70.400000000000006</v>
      </c>
      <c r="Q19" s="33">
        <v>1.1733333333333333</v>
      </c>
      <c r="R19" s="194">
        <v>88</v>
      </c>
      <c r="S19" s="33">
        <v>1.4666666666666666</v>
      </c>
    </row>
    <row r="20" spans="1:19" x14ac:dyDescent="0.25">
      <c r="A20" s="471" t="s">
        <v>53</v>
      </c>
      <c r="B20" s="472"/>
      <c r="C20" s="193" t="s">
        <v>6</v>
      </c>
      <c r="D20" s="193">
        <v>1.3</v>
      </c>
      <c r="E20" s="129">
        <v>2.6</v>
      </c>
      <c r="F20" s="193">
        <v>1.56</v>
      </c>
      <c r="G20" s="129">
        <v>3.12</v>
      </c>
      <c r="H20" s="193">
        <v>1.56</v>
      </c>
      <c r="I20" s="152">
        <v>2.6</v>
      </c>
      <c r="J20" s="193">
        <v>1.82</v>
      </c>
      <c r="K20" s="152">
        <v>3.0333333333333337</v>
      </c>
      <c r="L20" s="193">
        <v>1.82</v>
      </c>
      <c r="M20" s="96">
        <v>2.0222222222222221</v>
      </c>
      <c r="N20" s="193">
        <v>2.08</v>
      </c>
      <c r="O20" s="96">
        <v>2.3111111111111113</v>
      </c>
      <c r="P20" s="193">
        <v>2.08</v>
      </c>
      <c r="Q20" s="152">
        <v>2.3111111111111113</v>
      </c>
      <c r="R20" s="193">
        <v>2.6</v>
      </c>
      <c r="S20" s="152">
        <v>2.8888888888888888</v>
      </c>
    </row>
    <row r="21" spans="1:19" x14ac:dyDescent="0.25">
      <c r="A21" s="457" t="s">
        <v>54</v>
      </c>
      <c r="B21" s="458"/>
      <c r="C21" s="195" t="s">
        <v>6</v>
      </c>
      <c r="D21" s="194">
        <v>1</v>
      </c>
      <c r="E21" s="35">
        <v>2</v>
      </c>
      <c r="F21" s="195">
        <v>1.2000000000000002</v>
      </c>
      <c r="G21" s="35">
        <v>2.4000000000000004</v>
      </c>
      <c r="H21" s="195">
        <v>1.2000000000000002</v>
      </c>
      <c r="I21" s="36">
        <v>2.0000000000000004</v>
      </c>
      <c r="J21" s="195">
        <v>1.4000000000000001</v>
      </c>
      <c r="K21" s="36">
        <v>2.3333333333333335</v>
      </c>
      <c r="L21" s="195">
        <v>1.4000000000000001</v>
      </c>
      <c r="M21" s="37">
        <v>1.5555555555555556</v>
      </c>
      <c r="N21" s="195">
        <v>1.6</v>
      </c>
      <c r="O21" s="37">
        <v>1.7777777777777779</v>
      </c>
      <c r="P21" s="195">
        <v>1.6</v>
      </c>
      <c r="Q21" s="36">
        <v>1.7777777777777779</v>
      </c>
      <c r="R21" s="195">
        <v>2</v>
      </c>
      <c r="S21" s="36">
        <v>2.2222222222222223</v>
      </c>
    </row>
    <row r="22" spans="1:19" x14ac:dyDescent="0.25">
      <c r="A22" s="471" t="s">
        <v>55</v>
      </c>
      <c r="B22" s="472"/>
      <c r="C22" s="193" t="s">
        <v>6</v>
      </c>
      <c r="D22" s="196">
        <v>1</v>
      </c>
      <c r="E22" s="129">
        <v>2</v>
      </c>
      <c r="F22" s="193">
        <v>1.2000000000000002</v>
      </c>
      <c r="G22" s="129">
        <v>2.4000000000000004</v>
      </c>
      <c r="H22" s="193">
        <v>1.2000000000000002</v>
      </c>
      <c r="I22" s="152">
        <v>2.0000000000000004</v>
      </c>
      <c r="J22" s="193">
        <v>1.4000000000000001</v>
      </c>
      <c r="K22" s="152">
        <v>2.3333333333333335</v>
      </c>
      <c r="L22" s="193">
        <v>1.4000000000000001</v>
      </c>
      <c r="M22" s="96">
        <v>1.4000000000000001</v>
      </c>
      <c r="N22" s="193">
        <v>1.6</v>
      </c>
      <c r="O22" s="96">
        <v>1.6</v>
      </c>
      <c r="P22" s="193">
        <v>1.6</v>
      </c>
      <c r="Q22" s="152">
        <v>1.6</v>
      </c>
      <c r="R22" s="193">
        <v>2</v>
      </c>
      <c r="S22" s="152">
        <v>2</v>
      </c>
    </row>
    <row r="23" spans="1:19" x14ac:dyDescent="0.25">
      <c r="A23" s="457" t="s">
        <v>56</v>
      </c>
      <c r="B23" s="458"/>
      <c r="C23" s="194" t="s">
        <v>4</v>
      </c>
      <c r="D23" s="195">
        <v>1.7999999999999998</v>
      </c>
      <c r="E23" s="35">
        <v>1.9999999999999998</v>
      </c>
      <c r="F23" s="194">
        <v>2.16</v>
      </c>
      <c r="G23" s="35">
        <v>2.4</v>
      </c>
      <c r="H23" s="194">
        <v>2.16</v>
      </c>
      <c r="I23" s="36">
        <v>1.8000000000000003</v>
      </c>
      <c r="J23" s="194">
        <v>2.52</v>
      </c>
      <c r="K23" s="36">
        <v>2.1</v>
      </c>
      <c r="L23" s="194">
        <v>2.52</v>
      </c>
      <c r="M23" s="37">
        <v>1.4</v>
      </c>
      <c r="N23" s="194">
        <v>2.88</v>
      </c>
      <c r="O23" s="37">
        <v>1.5999999999999999</v>
      </c>
      <c r="P23" s="194">
        <v>2.88</v>
      </c>
      <c r="Q23" s="36">
        <v>1.5999999999999999</v>
      </c>
      <c r="R23" s="194">
        <v>3.5999999999999996</v>
      </c>
      <c r="S23" s="36">
        <v>1.9999999999999998</v>
      </c>
    </row>
    <row r="24" spans="1:19" x14ac:dyDescent="0.25">
      <c r="A24" s="471" t="s">
        <v>57</v>
      </c>
      <c r="B24" s="472"/>
      <c r="C24" s="196" t="s">
        <v>6</v>
      </c>
      <c r="D24" s="196">
        <v>7</v>
      </c>
      <c r="E24" s="129">
        <v>1.1666666666666667</v>
      </c>
      <c r="F24" s="196">
        <v>8.3999999999999986</v>
      </c>
      <c r="G24" s="129">
        <v>1.3999999999999997</v>
      </c>
      <c r="H24" s="196">
        <v>8.3999999999999986</v>
      </c>
      <c r="I24" s="152">
        <v>1.0499999999999998</v>
      </c>
      <c r="J24" s="196">
        <v>9.7999999999999989</v>
      </c>
      <c r="K24" s="152">
        <v>1.2249999999999999</v>
      </c>
      <c r="L24" s="196">
        <v>9.7999999999999989</v>
      </c>
      <c r="M24" s="96">
        <v>0.81666666666666654</v>
      </c>
      <c r="N24" s="196">
        <v>11.2</v>
      </c>
      <c r="O24" s="96">
        <v>0.93333333333333324</v>
      </c>
      <c r="P24" s="196">
        <v>11.2</v>
      </c>
      <c r="Q24" s="152">
        <v>0.93333333333333324</v>
      </c>
      <c r="R24" s="196">
        <v>14</v>
      </c>
      <c r="S24" s="152">
        <v>1.1666666666666667</v>
      </c>
    </row>
    <row r="25" spans="1:19" x14ac:dyDescent="0.25">
      <c r="A25" s="457" t="s">
        <v>58</v>
      </c>
      <c r="B25" s="458"/>
      <c r="C25" s="195" t="s">
        <v>4</v>
      </c>
      <c r="D25" s="194">
        <v>165</v>
      </c>
      <c r="E25" s="35">
        <v>1.1000000000000001</v>
      </c>
      <c r="F25" s="195">
        <v>198</v>
      </c>
      <c r="G25" s="35">
        <v>1.32</v>
      </c>
      <c r="H25" s="195">
        <v>198</v>
      </c>
      <c r="I25" s="36">
        <v>0.99</v>
      </c>
      <c r="J25" s="195">
        <v>231</v>
      </c>
      <c r="K25" s="36">
        <v>1.155</v>
      </c>
      <c r="L25" s="195">
        <v>231</v>
      </c>
      <c r="M25" s="37">
        <v>0.77</v>
      </c>
      <c r="N25" s="195">
        <v>264</v>
      </c>
      <c r="O25" s="37">
        <v>0.88</v>
      </c>
      <c r="P25" s="195">
        <v>264</v>
      </c>
      <c r="Q25" s="36">
        <v>0.88</v>
      </c>
      <c r="R25" s="195">
        <v>330</v>
      </c>
      <c r="S25" s="36">
        <v>1.1000000000000001</v>
      </c>
    </row>
    <row r="26" spans="1:19" x14ac:dyDescent="0.25">
      <c r="A26" s="471" t="s">
        <v>59</v>
      </c>
      <c r="B26" s="472"/>
      <c r="C26" s="196" t="s">
        <v>6</v>
      </c>
      <c r="D26" s="197">
        <v>4.0999999999999996</v>
      </c>
      <c r="E26" s="128">
        <v>2.0499999999999998</v>
      </c>
      <c r="F26" s="196">
        <v>4.92</v>
      </c>
      <c r="G26" s="128">
        <v>2.46</v>
      </c>
      <c r="H26" s="196">
        <v>4.92</v>
      </c>
      <c r="I26" s="91">
        <v>1.64</v>
      </c>
      <c r="J26" s="196">
        <v>5.7399999999999993</v>
      </c>
      <c r="K26" s="91">
        <v>1.9133333333333331</v>
      </c>
      <c r="L26" s="196">
        <v>5.7399999999999993</v>
      </c>
      <c r="M26" s="89">
        <v>1.4349999999999998</v>
      </c>
      <c r="N26" s="196">
        <v>6.56</v>
      </c>
      <c r="O26" s="89">
        <v>1.64</v>
      </c>
      <c r="P26" s="196">
        <v>6.56</v>
      </c>
      <c r="Q26" s="91">
        <v>1.64</v>
      </c>
      <c r="R26" s="196">
        <v>8.1999999999999993</v>
      </c>
      <c r="S26" s="91">
        <v>2.0499999999999998</v>
      </c>
    </row>
    <row r="27" spans="1:19" x14ac:dyDescent="0.25">
      <c r="A27" s="457" t="s">
        <v>60</v>
      </c>
      <c r="B27" s="458"/>
      <c r="C27" s="194" t="s">
        <v>4</v>
      </c>
      <c r="D27" s="198">
        <v>27</v>
      </c>
      <c r="E27" s="32">
        <v>3.375</v>
      </c>
      <c r="F27" s="194">
        <v>32.400000000000006</v>
      </c>
      <c r="G27" s="32">
        <v>4.0500000000000007</v>
      </c>
      <c r="H27" s="194">
        <v>32.400000000000006</v>
      </c>
      <c r="I27" s="33">
        <v>2.7000000000000006</v>
      </c>
      <c r="J27" s="194">
        <v>37.800000000000004</v>
      </c>
      <c r="K27" s="33">
        <v>3.1500000000000004</v>
      </c>
      <c r="L27" s="194">
        <v>37.800000000000004</v>
      </c>
      <c r="M27" s="34">
        <v>1.8900000000000001</v>
      </c>
      <c r="N27" s="194">
        <v>43.2</v>
      </c>
      <c r="O27" s="34">
        <v>2.16</v>
      </c>
      <c r="P27" s="194">
        <v>43.2</v>
      </c>
      <c r="Q27" s="33">
        <v>2.16</v>
      </c>
      <c r="R27" s="194">
        <v>54</v>
      </c>
      <c r="S27" s="33">
        <v>2.7</v>
      </c>
    </row>
    <row r="28" spans="1:19" x14ac:dyDescent="0.25">
      <c r="A28" s="471" t="s">
        <v>61</v>
      </c>
      <c r="B28" s="472"/>
      <c r="C28" s="197" t="s">
        <v>6</v>
      </c>
      <c r="D28" s="197">
        <v>57</v>
      </c>
      <c r="E28" s="127">
        <v>3.8</v>
      </c>
      <c r="F28" s="197">
        <v>68.400000000000006</v>
      </c>
      <c r="G28" s="127">
        <v>4.5600000000000005</v>
      </c>
      <c r="H28" s="197">
        <v>68.400000000000006</v>
      </c>
      <c r="I28" s="97">
        <v>2.7360000000000002</v>
      </c>
      <c r="J28" s="197">
        <v>79.8</v>
      </c>
      <c r="K28" s="97">
        <v>3.1919999999999997</v>
      </c>
      <c r="L28" s="197">
        <v>79.8</v>
      </c>
      <c r="M28" s="96">
        <v>1.7733333333333332</v>
      </c>
      <c r="N28" s="197">
        <v>91.2</v>
      </c>
      <c r="O28" s="96">
        <v>2.0266666666666668</v>
      </c>
      <c r="P28" s="197">
        <v>91.2</v>
      </c>
      <c r="Q28" s="97">
        <v>2.0266666666666668</v>
      </c>
      <c r="R28" s="197">
        <v>114</v>
      </c>
      <c r="S28" s="97">
        <v>2.5333333333333332</v>
      </c>
    </row>
    <row r="29" spans="1:19" x14ac:dyDescent="0.25">
      <c r="A29" s="457" t="s">
        <v>62</v>
      </c>
      <c r="B29" s="458"/>
      <c r="C29" s="198" t="s">
        <v>6</v>
      </c>
      <c r="D29" s="194">
        <v>455</v>
      </c>
      <c r="E29" s="32">
        <v>2.2749999999999999</v>
      </c>
      <c r="F29" s="198">
        <v>546</v>
      </c>
      <c r="G29" s="32">
        <v>2.73</v>
      </c>
      <c r="H29" s="198">
        <v>546</v>
      </c>
      <c r="I29" s="33">
        <v>2.1840000000000002</v>
      </c>
      <c r="J29" s="198">
        <v>637</v>
      </c>
      <c r="K29" s="33">
        <v>2.548</v>
      </c>
      <c r="L29" s="198">
        <v>637</v>
      </c>
      <c r="M29" s="34">
        <v>1.6986666666666668</v>
      </c>
      <c r="N29" s="198">
        <v>728</v>
      </c>
      <c r="O29" s="34">
        <v>1.9413333333333334</v>
      </c>
      <c r="P29" s="198">
        <v>728</v>
      </c>
      <c r="Q29" s="33">
        <v>1.9413333333333334</v>
      </c>
      <c r="R29" s="198">
        <v>910</v>
      </c>
      <c r="S29" s="33">
        <v>2.4266666666666667</v>
      </c>
    </row>
    <row r="30" spans="1:19" x14ac:dyDescent="0.25">
      <c r="A30" s="471" t="s">
        <v>63</v>
      </c>
      <c r="B30" s="472"/>
      <c r="C30" s="197" t="s">
        <v>6</v>
      </c>
      <c r="D30" s="193">
        <v>27</v>
      </c>
      <c r="E30" s="128"/>
      <c r="F30" s="197">
        <v>32.400000000000006</v>
      </c>
      <c r="G30" s="128"/>
      <c r="H30" s="197">
        <v>32.400000000000006</v>
      </c>
      <c r="I30" s="91"/>
      <c r="J30" s="197">
        <v>37.800000000000004</v>
      </c>
      <c r="K30" s="91"/>
      <c r="L30" s="197">
        <v>37.800000000000004</v>
      </c>
      <c r="M30" s="89"/>
      <c r="N30" s="197">
        <v>43.2</v>
      </c>
      <c r="O30" s="89"/>
      <c r="P30" s="197">
        <v>43.2</v>
      </c>
      <c r="Q30" s="91"/>
      <c r="R30" s="197">
        <v>54</v>
      </c>
      <c r="S30" s="91"/>
    </row>
    <row r="31" spans="1:19" x14ac:dyDescent="0.25">
      <c r="A31" s="457" t="s">
        <v>35</v>
      </c>
      <c r="B31" s="458"/>
      <c r="C31" s="194" t="s">
        <v>6</v>
      </c>
      <c r="D31" s="194">
        <v>993</v>
      </c>
      <c r="E31" s="39">
        <v>1.4185714285714286</v>
      </c>
      <c r="F31" s="194">
        <v>1191.5999999999999</v>
      </c>
      <c r="G31" s="39">
        <v>1.7022857142857142</v>
      </c>
      <c r="H31" s="194">
        <v>1191.5999999999999</v>
      </c>
      <c r="I31" s="38">
        <v>1.1916</v>
      </c>
      <c r="J31" s="194">
        <v>1390.2</v>
      </c>
      <c r="K31" s="38">
        <v>1.3902000000000001</v>
      </c>
      <c r="L31" s="194">
        <v>1390.2</v>
      </c>
      <c r="M31" s="37">
        <v>1.0693846153846154</v>
      </c>
      <c r="N31" s="194">
        <v>1588.8</v>
      </c>
      <c r="O31" s="37">
        <v>1.2221538461538461</v>
      </c>
      <c r="P31" s="194">
        <v>1588.8</v>
      </c>
      <c r="Q31" s="38">
        <v>1.2221538461538461</v>
      </c>
      <c r="R31" s="194">
        <v>1986</v>
      </c>
      <c r="S31" s="38">
        <v>1.5276923076923077</v>
      </c>
    </row>
    <row r="32" spans="1:19" x14ac:dyDescent="0.25">
      <c r="A32" s="471" t="s">
        <v>36</v>
      </c>
      <c r="B32" s="472"/>
      <c r="C32" s="193" t="s">
        <v>6</v>
      </c>
      <c r="D32" s="193">
        <v>596</v>
      </c>
      <c r="E32" s="127">
        <v>1.2956521739130435</v>
      </c>
      <c r="F32" s="193">
        <v>715.2</v>
      </c>
      <c r="G32" s="127">
        <v>1.5547826086956522</v>
      </c>
      <c r="H32" s="193">
        <v>715.2</v>
      </c>
      <c r="I32" s="97">
        <v>1.4304000000000001</v>
      </c>
      <c r="J32" s="193">
        <v>834.4</v>
      </c>
      <c r="K32" s="97">
        <v>1.6688000000000001</v>
      </c>
      <c r="L32" s="193">
        <v>834.4</v>
      </c>
      <c r="M32" s="96">
        <v>0.66752</v>
      </c>
      <c r="N32" s="193">
        <v>953.6</v>
      </c>
      <c r="O32" s="96">
        <v>0.76288</v>
      </c>
      <c r="P32" s="193">
        <v>953.6</v>
      </c>
      <c r="Q32" s="97">
        <v>0.76288</v>
      </c>
      <c r="R32" s="193">
        <v>1192</v>
      </c>
      <c r="S32" s="97">
        <v>0.9536</v>
      </c>
    </row>
    <row r="33" spans="1:19" x14ac:dyDescent="0.25">
      <c r="A33" s="457" t="s">
        <v>37</v>
      </c>
      <c r="B33" s="458"/>
      <c r="C33" s="194" t="s">
        <v>6</v>
      </c>
      <c r="D33" s="194">
        <v>137</v>
      </c>
      <c r="E33" s="39">
        <v>1.7124999999999999</v>
      </c>
      <c r="F33" s="194">
        <v>164.39999999999998</v>
      </c>
      <c r="G33" s="39">
        <v>2.0549999999999997</v>
      </c>
      <c r="H33" s="194">
        <v>164.39999999999998</v>
      </c>
      <c r="I33" s="38">
        <v>1.2646153846153845</v>
      </c>
      <c r="J33" s="194">
        <v>191.79999999999998</v>
      </c>
      <c r="K33" s="38">
        <v>1.4753846153846153</v>
      </c>
      <c r="L33" s="194">
        <v>191.79999999999998</v>
      </c>
      <c r="M33" s="37">
        <v>0.79916666666666658</v>
      </c>
      <c r="N33" s="194">
        <v>219.2</v>
      </c>
      <c r="O33" s="37">
        <v>0.91333333333333333</v>
      </c>
      <c r="P33" s="194">
        <v>219.2</v>
      </c>
      <c r="Q33" s="38">
        <v>0.91333333333333333</v>
      </c>
      <c r="R33" s="194">
        <v>274</v>
      </c>
      <c r="S33" s="38">
        <v>1.1416666666666666</v>
      </c>
    </row>
    <row r="34" spans="1:19" x14ac:dyDescent="0.25">
      <c r="A34" s="471" t="s">
        <v>38</v>
      </c>
      <c r="B34" s="472"/>
      <c r="C34" s="193" t="s">
        <v>6</v>
      </c>
      <c r="D34" s="196">
        <v>9.9</v>
      </c>
      <c r="E34" s="127">
        <v>1.4142857142857144</v>
      </c>
      <c r="F34" s="193">
        <v>11.879999999999999</v>
      </c>
      <c r="G34" s="127">
        <v>1.6971428571428571</v>
      </c>
      <c r="H34" s="193">
        <v>11.879999999999999</v>
      </c>
      <c r="I34" s="97">
        <v>1.1879999999999999</v>
      </c>
      <c r="J34" s="193">
        <v>13.86</v>
      </c>
      <c r="K34" s="97">
        <v>1.3859999999999999</v>
      </c>
      <c r="L34" s="193">
        <v>13.86</v>
      </c>
      <c r="M34" s="96">
        <v>1.7324999999999999</v>
      </c>
      <c r="N34" s="193">
        <v>15.84</v>
      </c>
      <c r="O34" s="96">
        <v>1.98</v>
      </c>
      <c r="P34" s="193">
        <v>15.84</v>
      </c>
      <c r="Q34" s="97">
        <v>1.98</v>
      </c>
      <c r="R34" s="193">
        <v>19.8</v>
      </c>
      <c r="S34" s="97">
        <v>2.4750000000000001</v>
      </c>
    </row>
    <row r="35" spans="1:19" x14ac:dyDescent="0.25">
      <c r="A35" s="457" t="s">
        <v>39</v>
      </c>
      <c r="B35" s="458"/>
      <c r="C35" s="194" t="s">
        <v>6</v>
      </c>
      <c r="D35" s="195">
        <v>5.0999999999999996</v>
      </c>
      <c r="E35" s="39">
        <v>1.7</v>
      </c>
      <c r="F35" s="194">
        <v>6.12</v>
      </c>
      <c r="G35" s="39">
        <v>2.04</v>
      </c>
      <c r="H35" s="194">
        <v>6.12</v>
      </c>
      <c r="I35" s="38">
        <v>1.224</v>
      </c>
      <c r="J35" s="194">
        <v>7.1400000000000006</v>
      </c>
      <c r="K35" s="38">
        <v>1.4280000000000002</v>
      </c>
      <c r="L35" s="194">
        <v>7.1400000000000006</v>
      </c>
      <c r="M35" s="37">
        <v>0.89250000000000007</v>
      </c>
      <c r="N35" s="194">
        <v>8.16</v>
      </c>
      <c r="O35" s="37">
        <v>1.02</v>
      </c>
      <c r="P35" s="194">
        <v>8.16</v>
      </c>
      <c r="Q35" s="38">
        <v>1.02</v>
      </c>
      <c r="R35" s="194">
        <v>10.199999999999999</v>
      </c>
      <c r="S35" s="38">
        <v>1.2749999999999999</v>
      </c>
    </row>
    <row r="36" spans="1:19" x14ac:dyDescent="0.25">
      <c r="A36" s="471" t="s">
        <v>40</v>
      </c>
      <c r="B36" s="472"/>
      <c r="C36" s="196" t="s">
        <v>4</v>
      </c>
      <c r="D36" s="193">
        <v>1170</v>
      </c>
      <c r="E36" s="128">
        <v>0.97499999999999998</v>
      </c>
      <c r="F36" s="196">
        <v>1404</v>
      </c>
      <c r="G36" s="128">
        <v>1.17</v>
      </c>
      <c r="H36" s="196">
        <v>1404</v>
      </c>
      <c r="I36" s="91">
        <v>0.93600000000000005</v>
      </c>
      <c r="J36" s="196">
        <v>1638</v>
      </c>
      <c r="K36" s="91">
        <v>1.0920000000000001</v>
      </c>
      <c r="L36" s="196">
        <v>1638</v>
      </c>
      <c r="M36" s="89">
        <v>1.0237499999999999</v>
      </c>
      <c r="N36" s="196">
        <v>1872</v>
      </c>
      <c r="O36" s="89">
        <v>1.17</v>
      </c>
      <c r="P36" s="196">
        <v>1872</v>
      </c>
      <c r="Q36" s="91">
        <v>0.98526315789473684</v>
      </c>
      <c r="R36" s="196">
        <v>2340</v>
      </c>
      <c r="S36" s="91">
        <v>1.2315789473684211</v>
      </c>
    </row>
    <row r="37" spans="1:19" x14ac:dyDescent="0.25">
      <c r="A37" s="457" t="s">
        <v>42</v>
      </c>
      <c r="B37" s="458"/>
      <c r="C37" s="195" t="s">
        <v>4</v>
      </c>
      <c r="D37" s="194">
        <v>710</v>
      </c>
      <c r="E37" s="39">
        <v>2.0882352941176472</v>
      </c>
      <c r="F37" s="195">
        <v>852</v>
      </c>
      <c r="G37" s="39">
        <v>2.5058823529411764</v>
      </c>
      <c r="H37" s="195">
        <v>852</v>
      </c>
      <c r="I37" s="38">
        <v>1.9363636363636363</v>
      </c>
      <c r="J37" s="195">
        <v>994</v>
      </c>
      <c r="K37" s="38">
        <v>2.2590909090909093</v>
      </c>
      <c r="L37" s="195">
        <v>994</v>
      </c>
      <c r="M37" s="37">
        <v>1.42</v>
      </c>
      <c r="N37" s="195">
        <v>1136</v>
      </c>
      <c r="O37" s="37">
        <v>1.6228571428571428</v>
      </c>
      <c r="P37" s="195">
        <v>1136</v>
      </c>
      <c r="Q37" s="38">
        <v>1.6228571428571428</v>
      </c>
      <c r="R37" s="195">
        <v>1420</v>
      </c>
      <c r="S37" s="38">
        <v>2.0285714285714285</v>
      </c>
    </row>
    <row r="38" spans="1:19" x14ac:dyDescent="0.25">
      <c r="A38" s="471" t="s">
        <v>41</v>
      </c>
      <c r="B38" s="472"/>
      <c r="C38" s="193" t="s">
        <v>4</v>
      </c>
      <c r="D38" s="193">
        <v>122</v>
      </c>
      <c r="E38" s="127">
        <v>1.3555555555555556</v>
      </c>
      <c r="F38" s="193">
        <v>146.39999999999998</v>
      </c>
      <c r="G38" s="127">
        <v>1.6266666666666665</v>
      </c>
      <c r="H38" s="193">
        <v>146.39999999999998</v>
      </c>
      <c r="I38" s="97">
        <v>1.6266666666666665</v>
      </c>
      <c r="J38" s="193">
        <v>170.79999999999998</v>
      </c>
      <c r="K38" s="97">
        <v>1.8977777777777776</v>
      </c>
      <c r="L38" s="193">
        <v>170.79999999999998</v>
      </c>
      <c r="M38" s="96">
        <v>1.4233333333333331</v>
      </c>
      <c r="N38" s="193">
        <v>195.2</v>
      </c>
      <c r="O38" s="96">
        <v>1.6266666666666665</v>
      </c>
      <c r="P38" s="193">
        <v>195.2</v>
      </c>
      <c r="Q38" s="97">
        <v>1.6266666666666665</v>
      </c>
      <c r="R38" s="193">
        <v>244</v>
      </c>
      <c r="S38" s="97">
        <v>2.0333333333333332</v>
      </c>
    </row>
    <row r="39" spans="1:19" x14ac:dyDescent="0.25">
      <c r="A39" s="457" t="s">
        <v>43</v>
      </c>
      <c r="B39" s="458"/>
      <c r="C39" s="194" t="s">
        <v>4</v>
      </c>
      <c r="D39" s="194">
        <v>41</v>
      </c>
      <c r="E39" s="39">
        <v>2.4117647058823528</v>
      </c>
      <c r="F39" s="194">
        <v>49.199999999999996</v>
      </c>
      <c r="G39" s="39">
        <v>2.8941176470588235</v>
      </c>
      <c r="H39" s="194">
        <v>49.199999999999996</v>
      </c>
      <c r="I39" s="38">
        <v>2.2363636363636363</v>
      </c>
      <c r="J39" s="194">
        <v>57.399999999999991</v>
      </c>
      <c r="K39" s="38">
        <v>2.6090909090909089</v>
      </c>
      <c r="L39" s="194">
        <v>57.399999999999991</v>
      </c>
      <c r="M39" s="37">
        <v>1.6882352941176468</v>
      </c>
      <c r="N39" s="194">
        <v>65.599999999999994</v>
      </c>
      <c r="O39" s="37">
        <v>1.9294117647058822</v>
      </c>
      <c r="P39" s="194">
        <v>65.599999999999994</v>
      </c>
      <c r="Q39" s="38">
        <v>1.9294117647058822</v>
      </c>
      <c r="R39" s="194">
        <v>82</v>
      </c>
      <c r="S39" s="38">
        <v>2.4117647058823528</v>
      </c>
    </row>
    <row r="40" spans="1:19" x14ac:dyDescent="0.25">
      <c r="A40" s="471" t="s">
        <v>44</v>
      </c>
      <c r="B40" s="472"/>
      <c r="C40" s="193" t="s">
        <v>4</v>
      </c>
      <c r="D40" s="193">
        <v>21</v>
      </c>
      <c r="E40" s="128">
        <v>1.9090909090909092</v>
      </c>
      <c r="F40" s="193">
        <v>25.200000000000003</v>
      </c>
      <c r="G40" s="128">
        <v>2.290909090909091</v>
      </c>
      <c r="H40" s="193">
        <v>25.200000000000003</v>
      </c>
      <c r="I40" s="91">
        <v>1.6800000000000002</v>
      </c>
      <c r="J40" s="193">
        <v>29.400000000000002</v>
      </c>
      <c r="K40" s="91">
        <v>1.9600000000000002</v>
      </c>
      <c r="L40" s="193">
        <v>29.400000000000002</v>
      </c>
      <c r="M40" s="89">
        <v>1.4000000000000001</v>
      </c>
      <c r="N40" s="193">
        <v>33.6</v>
      </c>
      <c r="O40" s="89">
        <v>1.6</v>
      </c>
      <c r="P40" s="193">
        <v>33.6</v>
      </c>
      <c r="Q40" s="91">
        <v>1.3440000000000001</v>
      </c>
      <c r="R40" s="193">
        <v>42</v>
      </c>
      <c r="S40" s="91">
        <v>1.68</v>
      </c>
    </row>
    <row r="41" spans="1:19" x14ac:dyDescent="0.25">
      <c r="A41" s="457" t="s">
        <v>45</v>
      </c>
      <c r="B41" s="458"/>
      <c r="C41" s="194" t="s">
        <v>4</v>
      </c>
      <c r="D41" s="194">
        <v>38</v>
      </c>
      <c r="E41" s="39">
        <v>1.9</v>
      </c>
      <c r="F41" s="194">
        <v>45.599999999999994</v>
      </c>
      <c r="G41" s="39">
        <v>2.2799999999999998</v>
      </c>
      <c r="H41" s="194">
        <v>45.599999999999994</v>
      </c>
      <c r="I41" s="38">
        <v>1.5199999999999998</v>
      </c>
      <c r="J41" s="194">
        <v>53.199999999999996</v>
      </c>
      <c r="K41" s="38">
        <v>1.7733333333333332</v>
      </c>
      <c r="L41" s="194">
        <v>53.199999999999996</v>
      </c>
      <c r="M41" s="37">
        <v>1.3299999999999998</v>
      </c>
      <c r="N41" s="194">
        <v>60.8</v>
      </c>
      <c r="O41" s="37">
        <v>1.52</v>
      </c>
      <c r="P41" s="194">
        <v>60.8</v>
      </c>
      <c r="Q41" s="38">
        <v>1.52</v>
      </c>
      <c r="R41" s="194">
        <v>76</v>
      </c>
      <c r="S41" s="38">
        <v>1.9</v>
      </c>
    </row>
    <row r="42" spans="1:19" ht="15.75" thickBot="1" x14ac:dyDescent="0.3">
      <c r="A42" s="471" t="s">
        <v>46</v>
      </c>
      <c r="B42" s="472"/>
      <c r="C42" s="193" t="s">
        <v>6</v>
      </c>
      <c r="D42" s="201">
        <v>682</v>
      </c>
      <c r="E42" s="128">
        <v>0.68200000000000005</v>
      </c>
      <c r="F42" s="193">
        <v>818.40000000000009</v>
      </c>
      <c r="G42" s="128">
        <v>0.81840000000000013</v>
      </c>
      <c r="H42" s="193">
        <v>818.40000000000009</v>
      </c>
      <c r="I42" s="91">
        <v>0.68200000000000005</v>
      </c>
      <c r="J42" s="193">
        <v>954.80000000000007</v>
      </c>
      <c r="K42" s="91">
        <v>0.79566666666666674</v>
      </c>
      <c r="L42" s="193">
        <v>954.80000000000007</v>
      </c>
      <c r="M42" s="89">
        <v>0.6365333333333334</v>
      </c>
      <c r="N42" s="193">
        <v>1091.2</v>
      </c>
      <c r="O42" s="89">
        <v>0.72746666666666671</v>
      </c>
      <c r="P42" s="193">
        <v>1091.2</v>
      </c>
      <c r="Q42" s="91">
        <v>0.72746666666666671</v>
      </c>
      <c r="R42" s="193">
        <v>1364</v>
      </c>
      <c r="S42" s="91">
        <v>0.90933333333333333</v>
      </c>
    </row>
    <row r="43" spans="1:19" ht="15.75" thickTop="1" x14ac:dyDescent="0.25">
      <c r="A43" s="457" t="s">
        <v>47</v>
      </c>
      <c r="B43" s="458"/>
      <c r="C43" s="194" t="s">
        <v>6</v>
      </c>
      <c r="D43">
        <v>1090</v>
      </c>
      <c r="E43" s="32">
        <v>0.36333333333333334</v>
      </c>
      <c r="F43" s="194">
        <v>1308</v>
      </c>
      <c r="G43" s="32">
        <v>0.436</v>
      </c>
      <c r="H43" s="194">
        <v>1308</v>
      </c>
      <c r="I43" s="33">
        <v>0.34421052631578947</v>
      </c>
      <c r="J43" s="194">
        <v>1526</v>
      </c>
      <c r="K43" s="33">
        <v>0.40157894736842104</v>
      </c>
      <c r="L43" s="194">
        <v>1526</v>
      </c>
      <c r="M43" s="34">
        <v>0.33911111111111109</v>
      </c>
      <c r="N43" s="194">
        <v>1744</v>
      </c>
      <c r="O43" s="34">
        <v>0.38755555555555554</v>
      </c>
      <c r="P43" s="194">
        <v>1744</v>
      </c>
      <c r="Q43" s="33">
        <v>0.38755555555555554</v>
      </c>
      <c r="R43" s="194">
        <v>2180</v>
      </c>
      <c r="S43" s="33">
        <v>0.48444444444444446</v>
      </c>
    </row>
    <row r="44" spans="1:19" ht="15.75" thickBot="1" x14ac:dyDescent="0.3">
      <c r="A44" s="479" t="s">
        <v>48</v>
      </c>
      <c r="B44" s="480"/>
      <c r="C44" s="201" t="s">
        <v>6</v>
      </c>
      <c r="D44">
        <v>1030</v>
      </c>
      <c r="E44" s="130">
        <v>0.68666666666666665</v>
      </c>
      <c r="F44" s="201">
        <v>1236</v>
      </c>
      <c r="G44" s="130">
        <v>0.82399999999999995</v>
      </c>
      <c r="H44" s="201">
        <v>1236</v>
      </c>
      <c r="I44" s="111">
        <v>0.65052631578947373</v>
      </c>
      <c r="J44" s="201">
        <v>1442</v>
      </c>
      <c r="K44" s="111">
        <v>0.75894736842105259</v>
      </c>
      <c r="L44" s="201">
        <v>1442</v>
      </c>
      <c r="M44" s="109">
        <v>0.62695652173913041</v>
      </c>
      <c r="N44" s="201">
        <v>1648</v>
      </c>
      <c r="O44" s="109">
        <v>0.71652173913043482</v>
      </c>
      <c r="P44" s="201">
        <v>1648</v>
      </c>
      <c r="Q44" s="111">
        <v>0.71652173913043482</v>
      </c>
      <c r="R44" s="201">
        <v>2060</v>
      </c>
      <c r="S44" s="111">
        <v>0.89565217391304353</v>
      </c>
    </row>
    <row r="45" spans="1:19" ht="15.75" thickTop="1" x14ac:dyDescent="0.25"/>
  </sheetData>
  <mergeCells count="31">
    <mergeCell ref="A25:B25"/>
    <mergeCell ref="A5:B5"/>
    <mergeCell ref="A14:B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38:B38"/>
    <mergeCell ref="A39:B39"/>
    <mergeCell ref="A40:B40"/>
    <mergeCell ref="A41:B41"/>
    <mergeCell ref="A42:B42"/>
    <mergeCell ref="A43:B43"/>
  </mergeCells>
  <pageMargins left="0.7" right="0.7" top="0.75" bottom="0.75" header="0.3" footer="0.3"/>
  <pageSetup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5"/>
  <sheetViews>
    <sheetView topLeftCell="A2" workbookViewId="0">
      <selection activeCell="F2" sqref="F2"/>
    </sheetView>
  </sheetViews>
  <sheetFormatPr defaultRowHeight="15" x14ac:dyDescent="0.25"/>
  <sheetData>
    <row r="1" spans="1:6" ht="15.75" thickBot="1" x14ac:dyDescent="0.3">
      <c r="D1" t="s">
        <v>76</v>
      </c>
      <c r="E1" t="s">
        <v>77</v>
      </c>
      <c r="F1" t="s">
        <v>89</v>
      </c>
    </row>
    <row r="2" spans="1:6" ht="15.75" thickTop="1" x14ac:dyDescent="0.25">
      <c r="A2" s="291" t="s">
        <v>17</v>
      </c>
      <c r="B2" s="292"/>
      <c r="C2" s="188"/>
      <c r="D2" s="188">
        <v>100</v>
      </c>
      <c r="E2" s="314">
        <v>100</v>
      </c>
      <c r="F2" s="311">
        <v>100</v>
      </c>
    </row>
    <row r="3" spans="1:6" hidden="1" x14ac:dyDescent="0.25">
      <c r="A3" s="277" t="s">
        <v>18</v>
      </c>
      <c r="B3" s="226"/>
      <c r="C3" s="56"/>
      <c r="D3" s="56"/>
      <c r="E3" s="59">
        <v>0</v>
      </c>
      <c r="F3" s="56">
        <v>0</v>
      </c>
    </row>
    <row r="4" spans="1:6" x14ac:dyDescent="0.25">
      <c r="A4" s="290" t="s">
        <v>64</v>
      </c>
      <c r="B4" s="225"/>
      <c r="C4" s="86" t="s">
        <v>0</v>
      </c>
      <c r="D4" s="86">
        <v>2.1</v>
      </c>
      <c r="E4" s="98">
        <v>2.0599999999999996</v>
      </c>
      <c r="F4" s="86">
        <v>2</v>
      </c>
    </row>
    <row r="5" spans="1:6" x14ac:dyDescent="0.25">
      <c r="A5" s="469" t="s">
        <v>1</v>
      </c>
      <c r="B5" s="470"/>
      <c r="C5" s="56" t="s">
        <v>0</v>
      </c>
      <c r="D5" s="56">
        <v>10</v>
      </c>
      <c r="E5" s="62">
        <v>9.8666666666666689</v>
      </c>
      <c r="F5" s="56">
        <v>9.8000000000000007</v>
      </c>
    </row>
    <row r="6" spans="1:6" hidden="1" x14ac:dyDescent="0.25">
      <c r="A6" s="200"/>
      <c r="B6" s="194" t="s">
        <v>15</v>
      </c>
      <c r="C6" s="56"/>
      <c r="D6" s="56"/>
      <c r="E6" s="65"/>
      <c r="F6" s="56"/>
    </row>
    <row r="7" spans="1:6" hidden="1" x14ac:dyDescent="0.25">
      <c r="A7" s="200"/>
      <c r="B7" s="194" t="s">
        <v>16</v>
      </c>
      <c r="C7" s="60"/>
      <c r="D7" s="60"/>
      <c r="E7" s="65"/>
      <c r="F7" s="60"/>
    </row>
    <row r="8" spans="1:6" hidden="1" x14ac:dyDescent="0.25">
      <c r="A8" s="200"/>
      <c r="B8" s="194" t="s">
        <v>8</v>
      </c>
      <c r="C8" s="60" t="s">
        <v>0</v>
      </c>
      <c r="D8" s="60"/>
      <c r="E8" s="67"/>
      <c r="F8" s="60"/>
    </row>
    <row r="9" spans="1:6" hidden="1" x14ac:dyDescent="0.25">
      <c r="A9" s="200"/>
      <c r="B9" s="194" t="s">
        <v>9</v>
      </c>
      <c r="C9" s="60" t="s">
        <v>0</v>
      </c>
      <c r="D9" s="60"/>
      <c r="E9" s="67"/>
      <c r="F9" s="60"/>
    </row>
    <row r="10" spans="1:6" hidden="1" x14ac:dyDescent="0.25">
      <c r="A10" s="200"/>
      <c r="B10" s="194" t="s">
        <v>10</v>
      </c>
      <c r="C10" s="60" t="s">
        <v>0</v>
      </c>
      <c r="D10" s="60"/>
      <c r="E10" s="67"/>
      <c r="F10" s="60"/>
    </row>
    <row r="11" spans="1:6" hidden="1" x14ac:dyDescent="0.25">
      <c r="A11" s="200"/>
      <c r="B11" s="194" t="s">
        <v>13</v>
      </c>
      <c r="C11" s="60" t="s">
        <v>6</v>
      </c>
      <c r="D11" s="60"/>
      <c r="E11" s="67"/>
      <c r="F11" s="60"/>
    </row>
    <row r="12" spans="1:6" hidden="1" x14ac:dyDescent="0.25">
      <c r="A12" s="200"/>
      <c r="B12" s="194" t="s">
        <v>14</v>
      </c>
      <c r="C12" s="60" t="s">
        <v>6</v>
      </c>
      <c r="D12" s="60"/>
      <c r="E12" s="67"/>
      <c r="F12" s="60"/>
    </row>
    <row r="13" spans="1:6" x14ac:dyDescent="0.25">
      <c r="A13" s="290" t="s">
        <v>2</v>
      </c>
      <c r="B13" s="225"/>
      <c r="C13" s="86" t="s">
        <v>0</v>
      </c>
      <c r="D13" s="86">
        <v>0.42</v>
      </c>
      <c r="E13" s="88">
        <v>1.1533052039381151</v>
      </c>
      <c r="F13" s="86">
        <v>1.2</v>
      </c>
    </row>
    <row r="14" spans="1:6" x14ac:dyDescent="0.25">
      <c r="A14" s="518" t="s">
        <v>78</v>
      </c>
      <c r="B14" s="519"/>
      <c r="C14" s="60" t="s">
        <v>0</v>
      </c>
      <c r="D14" s="60"/>
      <c r="E14" s="69">
        <v>0.75</v>
      </c>
      <c r="F14" s="60">
        <v>0.75</v>
      </c>
    </row>
    <row r="15" spans="1:6" hidden="1" x14ac:dyDescent="0.25">
      <c r="A15" s="190"/>
      <c r="B15" s="191" t="s">
        <v>11</v>
      </c>
      <c r="C15" s="56" t="s">
        <v>0</v>
      </c>
      <c r="D15" s="56" t="s">
        <v>12</v>
      </c>
      <c r="E15" s="68"/>
      <c r="F15" s="56"/>
    </row>
    <row r="16" spans="1:6" x14ac:dyDescent="0.25">
      <c r="A16" s="471" t="s">
        <v>49</v>
      </c>
      <c r="B16" s="472"/>
      <c r="C16" s="193" t="s">
        <v>3</v>
      </c>
      <c r="D16" s="193">
        <v>62.6</v>
      </c>
      <c r="E16" s="88">
        <v>52.8</v>
      </c>
      <c r="F16" s="193">
        <v>52.5</v>
      </c>
    </row>
    <row r="17" spans="1:6" x14ac:dyDescent="0.25">
      <c r="A17" s="457" t="s">
        <v>50</v>
      </c>
      <c r="B17" s="458"/>
      <c r="C17" s="194" t="s">
        <v>4</v>
      </c>
      <c r="D17" s="194">
        <v>0.72</v>
      </c>
      <c r="E17" s="62">
        <v>1.5471167369901546</v>
      </c>
      <c r="F17" s="194">
        <v>1.5</v>
      </c>
    </row>
    <row r="18" spans="1:6" x14ac:dyDescent="0.25">
      <c r="A18" s="471" t="s">
        <v>52</v>
      </c>
      <c r="B18" s="472"/>
      <c r="C18" s="193" t="s">
        <v>5</v>
      </c>
      <c r="D18" s="193">
        <v>1</v>
      </c>
      <c r="E18" s="88">
        <v>1.0126582278481013</v>
      </c>
      <c r="F18" s="193">
        <v>1.5</v>
      </c>
    </row>
    <row r="19" spans="1:6" x14ac:dyDescent="0.25">
      <c r="A19" s="457" t="s">
        <v>79</v>
      </c>
      <c r="B19" s="458"/>
      <c r="C19" s="194" t="s">
        <v>4</v>
      </c>
      <c r="D19" s="194">
        <v>5.6</v>
      </c>
      <c r="E19" s="62">
        <v>3.7333333333333329</v>
      </c>
      <c r="F19" s="194">
        <v>4.4000000000000004</v>
      </c>
    </row>
    <row r="20" spans="1:6" x14ac:dyDescent="0.25">
      <c r="A20" s="471" t="s">
        <v>53</v>
      </c>
      <c r="B20" s="472"/>
      <c r="C20" s="193" t="s">
        <v>6</v>
      </c>
      <c r="D20" s="193">
        <v>8.8999999999999996E-2</v>
      </c>
      <c r="E20" s="98">
        <v>0.12658227848101267</v>
      </c>
      <c r="F20" s="193">
        <v>0.13</v>
      </c>
    </row>
    <row r="21" spans="1:6" x14ac:dyDescent="0.25">
      <c r="A21" s="457" t="s">
        <v>54</v>
      </c>
      <c r="B21" s="458"/>
      <c r="C21" s="195" t="s">
        <v>6</v>
      </c>
      <c r="D21" s="195">
        <v>8.8999999999999996E-2</v>
      </c>
      <c r="E21" s="69">
        <v>9.9999999999999992E-2</v>
      </c>
      <c r="F21" s="195">
        <v>0.1</v>
      </c>
    </row>
    <row r="22" spans="1:6" x14ac:dyDescent="0.25">
      <c r="A22" s="471" t="s">
        <v>55</v>
      </c>
      <c r="B22" s="472"/>
      <c r="C22" s="193" t="s">
        <v>6</v>
      </c>
      <c r="D22" s="193">
        <v>8.8999999999999996E-2</v>
      </c>
      <c r="E22" s="98">
        <v>9.9999999999999992E-2</v>
      </c>
      <c r="F22" s="193">
        <v>0.1</v>
      </c>
    </row>
    <row r="23" spans="1:6" x14ac:dyDescent="0.25">
      <c r="A23" s="457" t="s">
        <v>56</v>
      </c>
      <c r="B23" s="458"/>
      <c r="C23" s="194" t="s">
        <v>4</v>
      </c>
      <c r="D23" s="194">
        <v>0.18</v>
      </c>
      <c r="E23" s="69">
        <v>0.11333333333333334</v>
      </c>
      <c r="F23" s="194">
        <v>0.18</v>
      </c>
    </row>
    <row r="24" spans="1:6" x14ac:dyDescent="0.25">
      <c r="A24" s="471" t="s">
        <v>57</v>
      </c>
      <c r="B24" s="472"/>
      <c r="C24" s="196" t="s">
        <v>6</v>
      </c>
      <c r="D24" s="196">
        <v>1.0429999999999999</v>
      </c>
      <c r="E24" s="88">
        <v>1</v>
      </c>
      <c r="F24" s="196">
        <v>0.7</v>
      </c>
    </row>
    <row r="25" spans="1:6" x14ac:dyDescent="0.25">
      <c r="A25" s="457" t="s">
        <v>58</v>
      </c>
      <c r="B25" s="458"/>
      <c r="C25" s="195" t="s">
        <v>4</v>
      </c>
      <c r="D25" s="195">
        <v>26.4</v>
      </c>
      <c r="E25" s="62">
        <v>19.133333333333329</v>
      </c>
      <c r="F25" s="195">
        <v>16.5</v>
      </c>
    </row>
    <row r="26" spans="1:6" x14ac:dyDescent="0.25">
      <c r="A26" s="471" t="s">
        <v>80</v>
      </c>
      <c r="B26" s="472"/>
      <c r="C26" s="196" t="s">
        <v>6</v>
      </c>
      <c r="D26" s="196">
        <v>0.36099999999999999</v>
      </c>
      <c r="E26" s="98">
        <v>0.41333333333333333</v>
      </c>
      <c r="F26" s="196">
        <v>0.41</v>
      </c>
    </row>
    <row r="27" spans="1:6" x14ac:dyDescent="0.25">
      <c r="A27" s="457" t="s">
        <v>81</v>
      </c>
      <c r="B27" s="458"/>
      <c r="C27" s="194" t="s">
        <v>4</v>
      </c>
      <c r="D27" s="194">
        <v>1.7</v>
      </c>
      <c r="E27" s="62">
        <v>2.7333333333333329</v>
      </c>
      <c r="F27" s="194">
        <v>2.7</v>
      </c>
    </row>
    <row r="28" spans="1:6" x14ac:dyDescent="0.25">
      <c r="A28" s="471" t="s">
        <v>61</v>
      </c>
      <c r="B28" s="472"/>
      <c r="C28" s="197" t="s">
        <v>6</v>
      </c>
      <c r="D28" s="197">
        <v>8.3000000000000007</v>
      </c>
      <c r="E28" s="88">
        <v>6.2000000000000011</v>
      </c>
      <c r="F28" s="197">
        <v>5.7</v>
      </c>
    </row>
    <row r="29" spans="1:6" x14ac:dyDescent="0.25">
      <c r="A29" s="457" t="s">
        <v>82</v>
      </c>
      <c r="B29" s="458"/>
      <c r="C29" s="198" t="s">
        <v>6</v>
      </c>
      <c r="D29" s="198">
        <v>66.7</v>
      </c>
      <c r="E29" s="62">
        <v>34.333333333333336</v>
      </c>
      <c r="F29" s="198">
        <v>45.5</v>
      </c>
    </row>
    <row r="30" spans="1:6" x14ac:dyDescent="0.25">
      <c r="A30" s="471" t="s">
        <v>63</v>
      </c>
      <c r="B30" s="472"/>
      <c r="C30" s="197" t="s">
        <v>6</v>
      </c>
      <c r="D30" s="197">
        <v>18.8</v>
      </c>
      <c r="E30" s="88">
        <v>2.7333333333333329</v>
      </c>
      <c r="F30" s="197">
        <v>2.7</v>
      </c>
    </row>
    <row r="31" spans="1:6" x14ac:dyDescent="0.25">
      <c r="A31" s="457" t="s">
        <v>35</v>
      </c>
      <c r="B31" s="458"/>
      <c r="C31" s="194" t="s">
        <v>6</v>
      </c>
      <c r="D31" s="194">
        <v>111</v>
      </c>
      <c r="E31" s="62">
        <v>58.93333333333333</v>
      </c>
      <c r="F31" s="194">
        <v>99.3</v>
      </c>
    </row>
    <row r="32" spans="1:6" x14ac:dyDescent="0.25">
      <c r="A32" s="471" t="s">
        <v>36</v>
      </c>
      <c r="B32" s="472"/>
      <c r="C32" s="193" t="s">
        <v>6</v>
      </c>
      <c r="D32" s="193">
        <v>90.3</v>
      </c>
      <c r="E32" s="88">
        <v>58.93333333333333</v>
      </c>
      <c r="F32" s="193">
        <v>59.6</v>
      </c>
    </row>
    <row r="33" spans="1:6" x14ac:dyDescent="0.25">
      <c r="A33" s="457" t="s">
        <v>37</v>
      </c>
      <c r="B33" s="458"/>
      <c r="C33" s="194" t="s">
        <v>6</v>
      </c>
      <c r="D33" s="194">
        <v>15.3</v>
      </c>
      <c r="E33" s="62">
        <v>15.133333333333331</v>
      </c>
      <c r="F33" s="194">
        <v>13.7</v>
      </c>
    </row>
    <row r="34" spans="1:6" x14ac:dyDescent="0.25">
      <c r="A34" s="471" t="s">
        <v>38</v>
      </c>
      <c r="B34" s="472"/>
      <c r="C34" s="193" t="s">
        <v>6</v>
      </c>
      <c r="D34" s="193">
        <v>1.5</v>
      </c>
      <c r="E34" s="88">
        <v>1</v>
      </c>
      <c r="F34" s="193">
        <v>0.99</v>
      </c>
    </row>
    <row r="35" spans="1:6" x14ac:dyDescent="0.25">
      <c r="A35" s="457" t="s">
        <v>39</v>
      </c>
      <c r="B35" s="458"/>
      <c r="C35" s="194" t="s">
        <v>6</v>
      </c>
      <c r="D35" s="194">
        <v>0.81</v>
      </c>
      <c r="E35" s="69">
        <v>0.79999999999999993</v>
      </c>
      <c r="F35" s="194">
        <v>0.51</v>
      </c>
    </row>
    <row r="36" spans="1:6" x14ac:dyDescent="0.25">
      <c r="A36" s="471" t="s">
        <v>83</v>
      </c>
      <c r="B36" s="472"/>
      <c r="C36" s="196" t="s">
        <v>4</v>
      </c>
      <c r="D36" s="196">
        <v>222</v>
      </c>
      <c r="E36" s="104">
        <v>120</v>
      </c>
      <c r="F36" s="196">
        <v>117</v>
      </c>
    </row>
    <row r="37" spans="1:6" x14ac:dyDescent="0.25">
      <c r="A37" s="457" t="s">
        <v>42</v>
      </c>
      <c r="B37" s="458"/>
      <c r="C37" s="195" t="s">
        <v>4</v>
      </c>
      <c r="D37" s="195">
        <v>111.2</v>
      </c>
      <c r="E37" s="62">
        <v>79.887482419127991</v>
      </c>
      <c r="F37" s="195">
        <v>71</v>
      </c>
    </row>
    <row r="38" spans="1:6" x14ac:dyDescent="0.25">
      <c r="A38" s="471" t="s">
        <v>41</v>
      </c>
      <c r="B38" s="472"/>
      <c r="C38" s="193" t="s">
        <v>4</v>
      </c>
      <c r="D38" s="193">
        <v>11.4</v>
      </c>
      <c r="E38" s="88">
        <v>12.333333333333332</v>
      </c>
      <c r="F38" s="193">
        <v>12.2</v>
      </c>
    </row>
    <row r="39" spans="1:6" x14ac:dyDescent="0.25">
      <c r="A39" s="457" t="s">
        <v>43</v>
      </c>
      <c r="B39" s="458"/>
      <c r="C39" s="194" t="s">
        <v>4</v>
      </c>
      <c r="D39" s="194">
        <v>3.6</v>
      </c>
      <c r="E39" s="62">
        <v>4.1333333333333329</v>
      </c>
      <c r="F39" s="194">
        <v>4.0999999999999996</v>
      </c>
    </row>
    <row r="40" spans="1:6" x14ac:dyDescent="0.25">
      <c r="A40" s="471" t="s">
        <v>84</v>
      </c>
      <c r="B40" s="472"/>
      <c r="C40" s="193" t="s">
        <v>4</v>
      </c>
      <c r="D40" s="193">
        <v>2.6</v>
      </c>
      <c r="E40" s="88">
        <v>2.1333333333333333</v>
      </c>
      <c r="F40" s="193">
        <v>2.1</v>
      </c>
    </row>
    <row r="41" spans="1:6" x14ac:dyDescent="0.25">
      <c r="A41" s="457" t="s">
        <v>45</v>
      </c>
      <c r="B41" s="458"/>
      <c r="C41" s="194" t="s">
        <v>4</v>
      </c>
      <c r="D41" s="194">
        <v>4.7</v>
      </c>
      <c r="E41" s="62">
        <v>4.7333333333333325</v>
      </c>
      <c r="F41" s="194">
        <v>3.8</v>
      </c>
    </row>
    <row r="42" spans="1:6" x14ac:dyDescent="0.25">
      <c r="A42" s="471" t="s">
        <v>85</v>
      </c>
      <c r="B42" s="472"/>
      <c r="C42" s="193" t="s">
        <v>6</v>
      </c>
      <c r="D42" s="193">
        <v>42</v>
      </c>
      <c r="E42" s="88">
        <v>68.666666666666671</v>
      </c>
      <c r="F42" s="193">
        <v>68.2</v>
      </c>
    </row>
    <row r="43" spans="1:6" x14ac:dyDescent="0.25">
      <c r="A43" s="457" t="s">
        <v>86</v>
      </c>
      <c r="B43" s="458"/>
      <c r="C43" s="194" t="s">
        <v>6</v>
      </c>
      <c r="D43" s="194">
        <v>150</v>
      </c>
      <c r="E43" s="75">
        <v>110</v>
      </c>
      <c r="F43" s="194">
        <v>109</v>
      </c>
    </row>
    <row r="44" spans="1:6" ht="15.75" thickBot="1" x14ac:dyDescent="0.3">
      <c r="A44" s="479" t="s">
        <v>87</v>
      </c>
      <c r="B44" s="480"/>
      <c r="C44" s="201" t="s">
        <v>6</v>
      </c>
      <c r="D44" s="201">
        <v>69.5</v>
      </c>
      <c r="E44" s="108">
        <v>103.33333333333333</v>
      </c>
      <c r="F44" s="201">
        <v>103</v>
      </c>
    </row>
    <row r="45" spans="1:6" ht="15.75" thickTop="1" x14ac:dyDescent="0.25">
      <c r="A45" t="s">
        <v>88</v>
      </c>
    </row>
  </sheetData>
  <mergeCells count="31">
    <mergeCell ref="A34:B34"/>
    <mergeCell ref="A35:B35"/>
    <mergeCell ref="A36:B36"/>
    <mergeCell ref="A37:B37"/>
    <mergeCell ref="A44:B44"/>
    <mergeCell ref="A38:B38"/>
    <mergeCell ref="A39:B39"/>
    <mergeCell ref="A40:B40"/>
    <mergeCell ref="A41:B41"/>
    <mergeCell ref="A42:B42"/>
    <mergeCell ref="A43:B43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5:B5"/>
    <mergeCell ref="A14:B14"/>
    <mergeCell ref="A16:B16"/>
    <mergeCell ref="A17:B17"/>
    <mergeCell ref="A18:B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KetoCal 2.5-1</vt:lpstr>
      <vt:lpstr>KetoCal 3-1 Powder</vt:lpstr>
      <vt:lpstr>KetoCal 3_1 Updated</vt:lpstr>
      <vt:lpstr>KetoCal 4_1 Powder</vt:lpstr>
      <vt:lpstr>KetoCal 4-1 Liquid Unf &amp; Van</vt:lpstr>
      <vt:lpstr>DRI for renovation 2016</vt:lpstr>
      <vt:lpstr>100 kcal Comparison</vt:lpstr>
      <vt:lpstr>'KetoCal 3-1 Powder'!Print_Area</vt:lpstr>
      <vt:lpstr>'KetoCal 4-1 Liquid Unf &amp; Van'!Print_Area</vt:lpstr>
      <vt:lpstr>'KetoCal 3-1 Powder'!Print_Titles</vt:lpstr>
    </vt:vector>
  </TitlesOfParts>
  <Company>The Dannon Company,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mwest</dc:creator>
  <cp:lastModifiedBy>O'Brien, Sarah</cp:lastModifiedBy>
  <cp:lastPrinted>2017-10-25T13:23:57Z</cp:lastPrinted>
  <dcterms:created xsi:type="dcterms:W3CDTF">2013-05-28T20:14:13Z</dcterms:created>
  <dcterms:modified xsi:type="dcterms:W3CDTF">2021-02-26T17:56:49Z</dcterms:modified>
</cp:coreProperties>
</file>